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468\Desktop\"/>
    </mc:Choice>
  </mc:AlternateContent>
  <workbookProtection workbookAlgorithmName="SHA-512" workbookHashValue="jnJcYPxKc1fznnnXU2rs7gfAm1sqKIp+Dd/k59I+iBpeURVAdA/hicWhg/lW8CfSI79tMjhSAtA71/BZ8Be7vw==" workbookSaltValue="GiHAo861MlBeLtH1Mc/pXQ=="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<sst xmlns="http://schemas.openxmlformats.org/spreadsheetml/2006/main" count="228" uniqueCount="113">
  <si>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</si>
  <si>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</si>
  <si>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</si>
  <si>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</si>
  <si>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</si>
  <si>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</si>
  <si>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</si>
  <si>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</si>
  <si>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</si>
  <si>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</si>
  <si>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</si>
  <si>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</si>
  <si>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</si>
  <si>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</si>
  <si>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</si>
  <si>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</si>
  <si>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</si>
  <si>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</si>
  <si>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</si>
  <si>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</si>
  <si>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</si>
  <si>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</si>
  <si>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</si>
  <si>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</si>
  <si>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</si>
  <si>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</si>
  <si>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</si>
  <si>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</si>
  <si>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</si>
  <si>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</si>
  <si>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</si>
  <si>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</si>
  <si>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</si>
  <si>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</si>
  <si>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</si>
  <si>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</si>
  <si>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</si>
  <si>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</si>
  <si>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</si>
  <si>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</si>
  <si>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</si>
  <si>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</si>
  <si>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</si>
  <si>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</si>
  <si>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</si>
  <si>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</si>
  <si>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</si>
  <si>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</si>
  <si>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</si>
  <si>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</si>
  <si>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</si>
  <si>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</si>
  <si>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</si>
  <si>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</si>
  <si>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</si>
  <si>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</si>
  <si>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</si>
  <si>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</si>
  <si>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</si>
  <si>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</si>
  <si>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</si>
  <si>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</si>
  <si>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</si>
  <si>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</si>
  <si>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</si>
  <si>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</si>
  <si>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</si>
  <si>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</si>
  <si>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</si>
  <si>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</si>
  <si>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</si>
  <si>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</si>
  <si>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</si>
  <si>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</si>
  <si>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</si>
  <si>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</si>
  <si>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</si>
  <si>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</si>
  <si>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</si>
  <si>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</si>
  <si>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</si>
  <si>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</si>
  <si>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</si>
  <si>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</si>
  <si>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</si>
  <si>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</si>
  <si>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</si>
  <si>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</si>
  <si>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</si>
  <si>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</si>
  <si>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</si>
  <si>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</si>
  <si>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</si>
  <si>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篠栗町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</si>
  <si>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</si>
  <si>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</si>
  <si>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</si>
  <si>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</si>
  <si>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</si>
  <si>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</si>
  <si>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</si>
  <si>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</si>
  <si>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</si>
  <si>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</si>
  <si>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</si>
  <si>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</si>
  <si>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</si>
  <si>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</si>
  <si>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</si>
  <si>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</si>
  <si>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及び機械設備については毎年計画的に更新を実施しており、有形固定資産減価償却率は同規模団体に近い水準となっている。一方、管路更新率は前年度に引き続き令和４年度も同規模の更新工事を実施したため高い数値を示している。今後も引き続き中長期的な計画に基づいて更新を行ってく必要がある。</t>
    <rPh sb="3" eb="4">
      <t>オヨ</t>
    </rPh>
    <rPh sb="5" eb="7">
      <t>キカイ</t>
    </rPh>
    <rPh sb="7" eb="9">
      <t>セツビ</t>
    </rPh>
    <rPh sb="16" eb="18">
      <t>ケイカク</t>
    </rPh>
    <rPh sb="18" eb="19">
      <t>テキ</t>
    </rPh>
    <rPh sb="23" eb="25">
      <t>ジッシ</t>
    </rPh>
    <rPh sb="30" eb="32">
      <t>ユウケイ</t>
    </rPh>
    <rPh sb="32" eb="34">
      <t>コテイ</t>
    </rPh>
    <rPh sb="34" eb="36">
      <t>シサン</t>
    </rPh>
    <rPh sb="36" eb="38">
      <t>ゲンカ</t>
    </rPh>
    <rPh sb="38" eb="40">
      <t>ショウキャク</t>
    </rPh>
    <rPh sb="40" eb="41">
      <t>リツ</t>
    </rPh>
    <rPh sb="59" eb="61">
      <t>イッポウ</t>
    </rPh>
    <rPh sb="62" eb="64">
      <t>カンロ</t>
    </rPh>
    <rPh sb="64" eb="66">
      <t>コウシン</t>
    </rPh>
    <rPh sb="66" eb="67">
      <t>リツ</t>
    </rPh>
    <rPh sb="68" eb="71">
      <t>ゼンネンド</t>
    </rPh>
    <rPh sb="72" eb="73">
      <t>ヒ</t>
    </rPh>
    <rPh sb="74" eb="75">
      <t>ツヅ</t>
    </rPh>
    <rPh sb="76" eb="78">
      <t>レイワ</t>
    </rPh>
    <rPh sb="79" eb="81">
      <t>ネンド</t>
    </rPh>
    <rPh sb="82" eb="85">
      <t>ドウキボ</t>
    </rPh>
    <rPh sb="86" eb="88">
      <t>コウシン</t>
    </rPh>
    <rPh sb="88" eb="90">
      <t>コウジ</t>
    </rPh>
    <rPh sb="91" eb="93">
      <t>ジッシ</t>
    </rPh>
    <rPh sb="97" eb="98">
      <t>タカ</t>
    </rPh>
    <rPh sb="99" eb="101">
      <t>スウチ</t>
    </rPh>
    <rPh sb="102" eb="103">
      <t>シメ</t>
    </rPh>
    <rPh sb="108" eb="110">
      <t>コンゴ</t>
    </rPh>
    <rPh sb="111" eb="112">
      <t>ヒ</t>
    </rPh>
    <rPh sb="113" eb="114">
      <t>ツヅ</t>
    </rPh>
    <rPh sb="130" eb="131">
      <t>オコナ</t>
    </rPh>
    <rPh sb="134" eb="136">
      <t>ヒツヨウ</t>
    </rPh>
    <phoneticPr fontId="4"/>
  </si>
  <si>
    <t>　本町水道事業は、昭和40～50年代の簡易水道の統合の際に集中して整備した多くの配水施設や水道管などが更新時期を迎えており、水道施設の早急かつ計画的な整備が急務となっている。
　また、令和元年度に水道料金を平均約14％増となる料金改定を行ったものの、今後は人口減少による料金収入の減少も見込まれるため、引き続き厳しい財政状況が予想される。
　各指標の結果に、人口減少や更新需要の増大といった様々な課題を踏まえて、事業の健全運営を将来にわたって維持するための取り組みについて、検討を進めていく必要がある。</t>
    <rPh sb="27" eb="28">
      <t>サイ</t>
    </rPh>
    <rPh sb="151" eb="152">
      <t>ヒ</t>
    </rPh>
    <rPh sb="153" eb="154">
      <t>ツヅ</t>
    </rPh>
    <phoneticPr fontId="4"/>
  </si>
  <si>
    <r>
      <t xml:space="preserve">①経常収支比率
令和元年度の料金改定以降、経常収支比率は100％以上を維持している。
</t>
    </r>
    <r>
      <rPr>
        <sz val="11"/>
        <rFont val="ＭＳ ゴシック"/>
        <family val="3"/>
        <charset val="128"/>
      </rPr>
      <t>③流動比率
当該指標は前年度に続き400％以上の値を示している。令和４年度は流動負債は横ばいとなったものの流動資産のうち給水収益が増収となったため流動比率が上昇した。</t>
    </r>
    <r>
      <rPr>
        <sz val="11"/>
        <color theme="1"/>
        <rFont val="ＭＳ ゴシック"/>
        <family val="3"/>
        <charset val="128"/>
      </rPr>
      <t xml:space="preserve">
④企業債残高対給水収益比率
今後も継続的に起債借入を要するため、引き続き給水収益の確保が必要となる。
⑤料金回収率
給水に係る費用の大部分を給水収益で賄えており「料金回収率」は100％を上回った。
⑥給水原価
経常費用の増加に伴い給水原価は上昇傾向にある。令和４年度においても類似団体平均を上回る数値となった。
⑦施設利用率
類似団体平均よりも高い数値で推移しており、遊休施設は少なく施設の利用状況や規模は適正である。
⑧有収率
類似団体平均と比較しても高い数値で推移しており、供給した配水量の無駄が少なく上手く収益につながっている。</t>
    </r>
    <rPh sb="18" eb="20">
      <t>イコウ</t>
    </rPh>
    <rPh sb="32" eb="34">
      <t>イジョウ</t>
    </rPh>
    <rPh sb="49" eb="51">
      <t>トウガイ</t>
    </rPh>
    <rPh sb="51" eb="53">
      <t>シヒョウ</t>
    </rPh>
    <rPh sb="54" eb="57">
      <t>ゼンネンド</t>
    </rPh>
    <rPh sb="58" eb="59">
      <t>ツヅ</t>
    </rPh>
    <rPh sb="67" eb="68">
      <t>アタイ</t>
    </rPh>
    <rPh sb="75" eb="77">
      <t>レイワ</t>
    </rPh>
    <rPh sb="78" eb="80">
      <t>ネンド</t>
    </rPh>
    <rPh sb="81" eb="83">
      <t>リュウドウ</t>
    </rPh>
    <rPh sb="83" eb="85">
      <t>フサイ</t>
    </rPh>
    <rPh sb="86" eb="87">
      <t>ヨコ</t>
    </rPh>
    <rPh sb="96" eb="98">
      <t>リュウドウ</t>
    </rPh>
    <rPh sb="98" eb="100">
      <t>シサン</t>
    </rPh>
    <rPh sb="103" eb="105">
      <t>キュウスイ</t>
    </rPh>
    <rPh sb="105" eb="107">
      <t>シュウエキ</t>
    </rPh>
    <rPh sb="108" eb="110">
      <t>ゾウシュウ</t>
    </rPh>
    <rPh sb="116" eb="118">
      <t>リュウドウ</t>
    </rPh>
    <rPh sb="118" eb="120">
      <t>ヒリツ</t>
    </rPh>
    <rPh sb="121" eb="123">
      <t>ジョウショウ</t>
    </rPh>
    <rPh sb="179" eb="181">
      <t>リョウキン</t>
    </rPh>
    <rPh sb="181" eb="183">
      <t>カイシュウ</t>
    </rPh>
    <rPh sb="183" eb="184">
      <t>リツ</t>
    </rPh>
    <rPh sb="185" eb="187">
      <t>キュウスイ</t>
    </rPh>
    <rPh sb="188" eb="189">
      <t>カカ</t>
    </rPh>
    <rPh sb="190" eb="192">
      <t>ヒヨウ</t>
    </rPh>
    <rPh sb="193" eb="196">
      <t>ダイブブン</t>
    </rPh>
    <rPh sb="197" eb="199">
      <t>キュウスイ</t>
    </rPh>
    <rPh sb="199" eb="201">
      <t>シュウエキ</t>
    </rPh>
    <rPh sb="202" eb="203">
      <t>マカナ</t>
    </rPh>
    <rPh sb="220" eb="221">
      <t>ウエ</t>
    </rPh>
    <rPh sb="249" eb="251">
      <t>ケイコウ</t>
    </rPh>
    <rPh sb="255" eb="257">
      <t>レイワ</t>
    </rPh>
    <rPh sb="258" eb="260">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</si>
</sst>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0.48</c:v>
                </c:pt>
                <c:pt idx="2">
                  <c:v>0.34</c:v>
                </c:pt>
                <c:pt idx="3">
                  <c:v>1.06</c:v>
                </c:pt>
                <c:pt idx="4">
                  <c:v>0.99</c:v>
                </c:pt>
              </c:numCache>
            </c:numRef>
          </c:val>
          <c:extLst>
            <c:ext xmlns:c16="http://schemas.microsoft.com/office/drawing/2014/chart" uri="{C3380CC4-5D6E-409C-BE32-E72D297353CC}">
              <c16:uniqueId val="{00000000-9F8D-47A7-9D7C-6AF6A0B0454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9F8D-47A7-9D7C-6AF6A0B0454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72.84</c:v>
                </c:pt>
                <c:pt idx="1">
                  <c:v>72.849999999999994</c:v>
                </c:pt>
                <c:pt idx="2">
                  <c:v>75.02</c:v>
                </c:pt>
                <c:pt idx="3">
                  <c:v>77.930000000000007</c:v>
                </c:pt>
                <c:pt idx="4">
                  <c:v>76.849999999999994</c:v>
                </c:pt>
              </c:numCache>
            </c:numRef>
          </c:val>
          <c:extLst>
            <c:ext xmlns:c16="http://schemas.microsoft.com/office/drawing/2014/chart" uri="{C3380CC4-5D6E-409C-BE32-E72D297353CC}">
              <c16:uniqueId val="{00000000-CE87-4E5B-A758-02A5FFDA0FE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CE87-4E5B-A758-02A5FFDA0FE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95.55</c:v>
                </c:pt>
                <c:pt idx="1">
                  <c:v>95.13</c:v>
                </c:pt>
                <c:pt idx="2">
                  <c:v>95.51</c:v>
                </c:pt>
                <c:pt idx="3">
                  <c:v>91.53</c:v>
                </c:pt>
                <c:pt idx="4">
                  <c:v>92.06</c:v>
                </c:pt>
              </c:numCache>
            </c:numRef>
          </c:val>
          <c:extLst>
            <c:ext xmlns:c16="http://schemas.microsoft.com/office/drawing/2014/chart" uri="{C3380CC4-5D6E-409C-BE32-E72D297353CC}">
              <c16:uniqueId val="{00000000-F9D7-470A-83F0-C6B17F89144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F9D7-470A-83F0-C6B17F89144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90.99</c:v>
                </c:pt>
                <c:pt idx="1">
                  <c:v>114.09</c:v>
                </c:pt>
                <c:pt idx="2">
                  <c:v>110.39</c:v>
                </c:pt>
                <c:pt idx="3">
                  <c:v>109.82</c:v>
                </c:pt>
                <c:pt idx="4">
                  <c:v>111.31</c:v>
                </c:pt>
              </c:numCache>
            </c:numRef>
          </c:val>
          <c:extLst>
            <c:ext xmlns:c16="http://schemas.microsoft.com/office/drawing/2014/chart" uri="{C3380CC4-5D6E-409C-BE32-E72D297353CC}">
              <c16:uniqueId val="{00000000-197F-4D78-AC11-B82BDF08C7D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197F-4D78-AC11-B82BDF08C7D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57.23</c:v>
                </c:pt>
                <c:pt idx="1">
                  <c:v>57.7</c:v>
                </c:pt>
                <c:pt idx="2">
                  <c:v>56.61</c:v>
                </c:pt>
                <c:pt idx="3">
                  <c:v>52.72</c:v>
                </c:pt>
                <c:pt idx="4">
                  <c:v>51.47</c:v>
                </c:pt>
              </c:numCache>
            </c:numRef>
          </c:val>
          <c:extLst>
            <c:ext xmlns:c16="http://schemas.microsoft.com/office/drawing/2014/chart" uri="{C3380CC4-5D6E-409C-BE32-E72D297353CC}">
              <c16:uniqueId val="{00000000-4D3E-47B4-8B12-38DD4CE9792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4D3E-47B4-8B12-38DD4CE9792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99-460D-89D9-4FC98FAF507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3199-460D-89D9-4FC98FAF507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33-4D79-9148-397583D065A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C133-4D79-9148-397583D065A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420.92</c:v>
                </c:pt>
                <c:pt idx="1">
                  <c:v>421.55</c:v>
                </c:pt>
                <c:pt idx="2">
                  <c:v>434.33</c:v>
                </c:pt>
                <c:pt idx="3">
                  <c:v>417.96</c:v>
                </c:pt>
                <c:pt idx="4">
                  <c:v>440.95</c:v>
                </c:pt>
              </c:numCache>
            </c:numRef>
          </c:val>
          <c:extLst>
            <c:ext xmlns:c16="http://schemas.microsoft.com/office/drawing/2014/chart" uri="{C3380CC4-5D6E-409C-BE32-E72D297353CC}">
              <c16:uniqueId val="{00000000-6DD0-4D00-B012-09B378D26FA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6DD0-4D00-B012-09B378D26FA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218.02</c:v>
                </c:pt>
                <c:pt idx="1">
                  <c:v>190.23</c:v>
                </c:pt>
                <c:pt idx="2">
                  <c:v>213.6</c:v>
                </c:pt>
                <c:pt idx="3">
                  <c:v>200.71</c:v>
                </c:pt>
                <c:pt idx="4">
                  <c:v>208.65</c:v>
                </c:pt>
              </c:numCache>
            </c:numRef>
          </c:val>
          <c:extLst>
            <c:ext xmlns:c16="http://schemas.microsoft.com/office/drawing/2014/chart" uri="{C3380CC4-5D6E-409C-BE32-E72D297353CC}">
              <c16:uniqueId val="{00000000-9A45-4ED7-B1FD-911BB4D7207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9A45-4ED7-B1FD-911BB4D7207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80.38</c:v>
                </c:pt>
                <c:pt idx="1">
                  <c:v>107.8</c:v>
                </c:pt>
                <c:pt idx="2">
                  <c:v>96.75</c:v>
                </c:pt>
                <c:pt idx="3">
                  <c:v>104.3</c:v>
                </c:pt>
                <c:pt idx="4">
                  <c:v>103.67</c:v>
                </c:pt>
              </c:numCache>
            </c:numRef>
          </c:val>
          <c:extLst>
            <c:ext xmlns:c16="http://schemas.microsoft.com/office/drawing/2014/chart" uri="{C3380CC4-5D6E-409C-BE32-E72D297353CC}">
              <c16:uniqueId val="{00000000-C2DB-4FC2-BB3A-0242DC6FE7B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C2DB-4FC2-BB3A-0242DC6FE7B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197.05</c:v>
                </c:pt>
                <c:pt idx="1">
                  <c:v>168.84</c:v>
                </c:pt>
                <c:pt idx="2">
                  <c:v>173.54</c:v>
                </c:pt>
                <c:pt idx="3">
                  <c:v>176.7</c:v>
                </c:pt>
                <c:pt idx="4">
                  <c:v>180.16</c:v>
                </c:pt>
              </c:numCache>
            </c:numRef>
          </c:val>
          <c:extLst>
            <c:ext xmlns:c16="http://schemas.microsoft.com/office/drawing/2014/chart" uri="{C3380CC4-5D6E-409C-BE32-E72D297353CC}">
              <c16:uniqueId val="{00000000-6C27-427A-967E-DAA34826853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6C27-427A-967E-DAA34826853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福岡県　篠栗町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31020</v>
      </c>
      <c r="AM8" s="45"/>
      <c r="AN8" s="45"/>
      <c r="AO8" s="45"/>
      <c r="AP8" s="45"/>
      <c r="AQ8" s="45"/>
      <c r="AR8" s="45"/>
      <c r="AS8" s="45"/>
      <c r="AT8" s="46">
        <f>データ!$S$6</f>
        <v>38.93</v>
      </c>
      <c r="AU8" s="47"/>
      <c r="AV8" s="47"/>
      <c r="AW8" s="47"/>
      <c r="AX8" s="47"/>
      <c r="AY8" s="47"/>
      <c r="AZ8" s="47"/>
      <c r="BA8" s="47"/>
      <c r="BB8" s="48">
        <f>データ!$T$6</f>
        <v>796.81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73.260000000000005</v>
      </c>
      <c r="J10" s="47"/>
      <c r="K10" s="47"/>
      <c r="L10" s="47"/>
      <c r="M10" s="47"/>
      <c r="N10" s="47"/>
      <c r="O10" s="81"/>
      <c r="P10" s="48">
        <f>データ!$P$6</f>
        <v>97.05</v>
      </c>
      <c r="Q10" s="48"/>
      <c r="R10" s="48"/>
      <c r="S10" s="48"/>
      <c r="T10" s="48"/>
      <c r="U10" s="48"/>
      <c r="V10" s="48"/>
      <c r="W10" s="45">
        <f>データ!$Q$6</f>
        <v>3245</v>
      </c>
      <c r="X10" s="45"/>
      <c r="Y10" s="45"/>
      <c r="Z10" s="45"/>
      <c r="AA10" s="45"/>
      <c r="AB10" s="45"/>
      <c r="AC10" s="45"/>
      <c r="AD10" s="2"/>
      <c r="AE10" s="2"/>
      <c r="AF10" s="2"/>
      <c r="AG10" s="2"/>
      <c r="AH10" s="2"/>
      <c r="AI10" s="2"/>
      <c r="AJ10" s="2"/>
      <c r="AK10" s="2"/>
      <c r="AL10" s="45">
        <f>データ!$U$6</f>
        <v>30051</v>
      </c>
      <c r="AM10" s="45"/>
      <c r="AN10" s="45"/>
      <c r="AO10" s="45"/>
      <c r="AP10" s="45"/>
      <c r="AQ10" s="45"/>
      <c r="AR10" s="45"/>
      <c r="AS10" s="45"/>
      <c r="AT10" s="46">
        <f>データ!$V$6</f>
        <v>7.91</v>
      </c>
      <c r="AU10" s="47"/>
      <c r="AV10" s="47"/>
      <c r="AW10" s="47"/>
      <c r="AX10" s="47"/>
      <c r="AY10" s="47"/>
      <c r="AZ10" s="47"/>
      <c r="BA10" s="47"/>
      <c r="BB10" s="48">
        <f>データ!$W$6</f>
        <v>3799.12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VDdv1D8qIcY97yUV95Oi3Og6WcVEVT+UI11Hp9nJDb3QuCclWJ9dtCuFWM4f+cX05IvdYnBkr6mFyiX4gG3w==" saltValue="S2JJb8Tu4mArtIv/DWvky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403423</v>
      </c>
      <c r="D6" s="20">
        <f t="shared" si="3"/>
        <v>46</v>
      </c>
      <c r="E6" s="20">
        <f t="shared" si="3"/>
        <v>1</v>
      </c>
      <c r="F6" s="20">
        <f t="shared" si="3"/>
        <v>0</v>
      </c>
      <c r="G6" s="20">
        <f t="shared" si="3"/>
        <v>1</v>
      </c>
      <c r="H6" s="20" t="str">
        <f t="shared" si="3"/>
        <v>福岡県　篠栗町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73.260000000000005</v>
      </c>
      <c r="P6" s="21">
        <f t="shared" si="3"/>
        <v>97.05</v>
      </c>
      <c r="Q6" s="21">
        <f t="shared" si="3"/>
        <v>3245</v>
      </c>
      <c r="R6" s="21">
        <f t="shared" si="3"/>
        <v>31020</v>
      </c>
      <c r="S6" s="21">
        <f t="shared" si="3"/>
        <v>38.93</v>
      </c>
      <c r="T6" s="21">
        <f t="shared" si="3"/>
        <v>796.81</v>
      </c>
      <c r="U6" s="21">
        <f t="shared" si="3"/>
        <v>30051</v>
      </c>
      <c r="V6" s="21">
        <f t="shared" si="3"/>
        <v>7.91</v>
      </c>
      <c r="W6" s="21">
        <f t="shared" si="3"/>
        <v>3799.12</v>
      </c>
      <c r="X6" s="22">
        <f>IF(X7="",NA(),X7)</f>
        <v>90.99</v>
      </c>
      <c r="Y6" s="22">
        <f t="shared" ref="Y6:AG6" si="4">IF(Y7="",NA(),Y7)</f>
        <v>114.09</v>
      </c>
      <c r="Z6" s="22">
        <f t="shared" si="4"/>
        <v>110.39</v>
      </c>
      <c r="AA6" s="22">
        <f t="shared" si="4"/>
        <v>109.82</v>
      </c>
      <c r="AB6" s="22">
        <f t="shared" si="4"/>
        <v>111.31</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420.92</v>
      </c>
      <c r="AU6" s="22">
        <f t="shared" ref="AU6:BC6" si="6">IF(AU7="",NA(),AU7)</f>
        <v>421.55</v>
      </c>
      <c r="AV6" s="22">
        <f t="shared" si="6"/>
        <v>434.33</v>
      </c>
      <c r="AW6" s="22">
        <f t="shared" si="6"/>
        <v>417.96</v>
      </c>
      <c r="AX6" s="22">
        <f t="shared" si="6"/>
        <v>440.95</v>
      </c>
      <c r="AY6" s="22">
        <f t="shared" si="6"/>
        <v>366.03</v>
      </c>
      <c r="AZ6" s="22">
        <f t="shared" si="6"/>
        <v>365.18</v>
      </c>
      <c r="BA6" s="22">
        <f t="shared" si="6"/>
        <v>327.77</v>
      </c>
      <c r="BB6" s="22">
        <f t="shared" si="6"/>
        <v>338.02</v>
      </c>
      <c r="BC6" s="22">
        <f t="shared" si="6"/>
        <v>345.94</v>
      </c>
      <c r="BD6" s="21" t="str">
        <f>IF(BD7="","",IF(BD7="-","【-】","【"&amp;SUBSTITUTE(TEXT(BD7,"#,##0.00"),"-","△")&amp;"】"))</f>
        <v>【252.29】</v>
      </c>
      <c r="BE6" s="22">
        <f>IF(BE7="",NA(),BE7)</f>
        <v>218.02</v>
      </c>
      <c r="BF6" s="22">
        <f t="shared" ref="BF6:BN6" si="7">IF(BF7="",NA(),BF7)</f>
        <v>190.23</v>
      </c>
      <c r="BG6" s="22">
        <f t="shared" si="7"/>
        <v>213.6</v>
      </c>
      <c r="BH6" s="22">
        <f t="shared" si="7"/>
        <v>200.71</v>
      </c>
      <c r="BI6" s="22">
        <f t="shared" si="7"/>
        <v>208.65</v>
      </c>
      <c r="BJ6" s="22">
        <f t="shared" si="7"/>
        <v>370.12</v>
      </c>
      <c r="BK6" s="22">
        <f t="shared" si="7"/>
        <v>371.65</v>
      </c>
      <c r="BL6" s="22">
        <f t="shared" si="7"/>
        <v>397.1</v>
      </c>
      <c r="BM6" s="22">
        <f t="shared" si="7"/>
        <v>379.91</v>
      </c>
      <c r="BN6" s="22">
        <f t="shared" si="7"/>
        <v>386.61</v>
      </c>
      <c r="BO6" s="21" t="str">
        <f>IF(BO7="","",IF(BO7="-","【-】","【"&amp;SUBSTITUTE(TEXT(BO7,"#,##0.00"),"-","△")&amp;"】"))</f>
        <v>【268.07】</v>
      </c>
      <c r="BP6" s="22">
        <f>IF(BP7="",NA(),BP7)</f>
        <v>80.38</v>
      </c>
      <c r="BQ6" s="22">
        <f t="shared" ref="BQ6:BY6" si="8">IF(BQ7="",NA(),BQ7)</f>
        <v>107.8</v>
      </c>
      <c r="BR6" s="22">
        <f t="shared" si="8"/>
        <v>96.75</v>
      </c>
      <c r="BS6" s="22">
        <f t="shared" si="8"/>
        <v>104.3</v>
      </c>
      <c r="BT6" s="22">
        <f t="shared" si="8"/>
        <v>103.67</v>
      </c>
      <c r="BU6" s="22">
        <f t="shared" si="8"/>
        <v>100.42</v>
      </c>
      <c r="BV6" s="22">
        <f t="shared" si="8"/>
        <v>98.77</v>
      </c>
      <c r="BW6" s="22">
        <f t="shared" si="8"/>
        <v>95.79</v>
      </c>
      <c r="BX6" s="22">
        <f t="shared" si="8"/>
        <v>98.3</v>
      </c>
      <c r="BY6" s="22">
        <f t="shared" si="8"/>
        <v>93.82</v>
      </c>
      <c r="BZ6" s="21" t="str">
        <f>IF(BZ7="","",IF(BZ7="-","【-】","【"&amp;SUBSTITUTE(TEXT(BZ7,"#,##0.00"),"-","△")&amp;"】"))</f>
        <v>【97.47】</v>
      </c>
      <c r="CA6" s="22">
        <f>IF(CA7="",NA(),CA7)</f>
        <v>197.05</v>
      </c>
      <c r="CB6" s="22">
        <f t="shared" ref="CB6:CJ6" si="9">IF(CB7="",NA(),CB7)</f>
        <v>168.84</v>
      </c>
      <c r="CC6" s="22">
        <f t="shared" si="9"/>
        <v>173.54</v>
      </c>
      <c r="CD6" s="22">
        <f t="shared" si="9"/>
        <v>176.7</v>
      </c>
      <c r="CE6" s="22">
        <f t="shared" si="9"/>
        <v>180.16</v>
      </c>
      <c r="CF6" s="22">
        <f t="shared" si="9"/>
        <v>171.67</v>
      </c>
      <c r="CG6" s="22">
        <f t="shared" si="9"/>
        <v>173.67</v>
      </c>
      <c r="CH6" s="22">
        <f t="shared" si="9"/>
        <v>171.13</v>
      </c>
      <c r="CI6" s="22">
        <f t="shared" si="9"/>
        <v>173.7</v>
      </c>
      <c r="CJ6" s="22">
        <f t="shared" si="9"/>
        <v>178.94</v>
      </c>
      <c r="CK6" s="21" t="str">
        <f>IF(CK7="","",IF(CK7="-","【-】","【"&amp;SUBSTITUTE(TEXT(CK7,"#,##0.00"),"-","△")&amp;"】"))</f>
        <v>【174.75】</v>
      </c>
      <c r="CL6" s="22">
        <f>IF(CL7="",NA(),CL7)</f>
        <v>72.84</v>
      </c>
      <c r="CM6" s="22">
        <f t="shared" ref="CM6:CU6" si="10">IF(CM7="",NA(),CM7)</f>
        <v>72.849999999999994</v>
      </c>
      <c r="CN6" s="22">
        <f t="shared" si="10"/>
        <v>75.02</v>
      </c>
      <c r="CO6" s="22">
        <f t="shared" si="10"/>
        <v>77.930000000000007</v>
      </c>
      <c r="CP6" s="22">
        <f t="shared" si="10"/>
        <v>76.849999999999994</v>
      </c>
      <c r="CQ6" s="22">
        <f t="shared" si="10"/>
        <v>59.74</v>
      </c>
      <c r="CR6" s="22">
        <f t="shared" si="10"/>
        <v>59.67</v>
      </c>
      <c r="CS6" s="22">
        <f t="shared" si="10"/>
        <v>60.12</v>
      </c>
      <c r="CT6" s="22">
        <f t="shared" si="10"/>
        <v>60.34</v>
      </c>
      <c r="CU6" s="22">
        <f t="shared" si="10"/>
        <v>59.54</v>
      </c>
      <c r="CV6" s="21" t="str">
        <f>IF(CV7="","",IF(CV7="-","【-】","【"&amp;SUBSTITUTE(TEXT(CV7,"#,##0.00"),"-","△")&amp;"】"))</f>
        <v>【59.97】</v>
      </c>
      <c r="CW6" s="22">
        <f>IF(CW7="",NA(),CW7)</f>
        <v>95.55</v>
      </c>
      <c r="CX6" s="22">
        <f t="shared" ref="CX6:DF6" si="11">IF(CX7="",NA(),CX7)</f>
        <v>95.13</v>
      </c>
      <c r="CY6" s="22">
        <f t="shared" si="11"/>
        <v>95.51</v>
      </c>
      <c r="CZ6" s="22">
        <f t="shared" si="11"/>
        <v>91.53</v>
      </c>
      <c r="DA6" s="22">
        <f t="shared" si="11"/>
        <v>92.06</v>
      </c>
      <c r="DB6" s="22">
        <f t="shared" si="11"/>
        <v>84.8</v>
      </c>
      <c r="DC6" s="22">
        <f t="shared" si="11"/>
        <v>84.6</v>
      </c>
      <c r="DD6" s="22">
        <f t="shared" si="11"/>
        <v>84.24</v>
      </c>
      <c r="DE6" s="22">
        <f t="shared" si="11"/>
        <v>84.19</v>
      </c>
      <c r="DF6" s="22">
        <f t="shared" si="11"/>
        <v>83.93</v>
      </c>
      <c r="DG6" s="21" t="str">
        <f>IF(DG7="","",IF(DG7="-","【-】","【"&amp;SUBSTITUTE(TEXT(DG7,"#,##0.00"),"-","△")&amp;"】"))</f>
        <v>【89.76】</v>
      </c>
      <c r="DH6" s="22">
        <f>IF(DH7="",NA(),DH7)</f>
        <v>57.23</v>
      </c>
      <c r="DI6" s="22">
        <f t="shared" ref="DI6:DQ6" si="12">IF(DI7="",NA(),DI7)</f>
        <v>57.7</v>
      </c>
      <c r="DJ6" s="22">
        <f t="shared" si="12"/>
        <v>56.61</v>
      </c>
      <c r="DK6" s="22">
        <f t="shared" si="12"/>
        <v>52.72</v>
      </c>
      <c r="DL6" s="22">
        <f t="shared" si="12"/>
        <v>51.47</v>
      </c>
      <c r="DM6" s="22">
        <f t="shared" si="12"/>
        <v>47.66</v>
      </c>
      <c r="DN6" s="22">
        <f t="shared" si="12"/>
        <v>48.17</v>
      </c>
      <c r="DO6" s="22">
        <f t="shared" si="12"/>
        <v>48.83</v>
      </c>
      <c r="DP6" s="22">
        <f t="shared" si="12"/>
        <v>49.96</v>
      </c>
      <c r="DQ6" s="22">
        <f t="shared" si="12"/>
        <v>50.82</v>
      </c>
      <c r="DR6" s="21" t="str">
        <f>IF(DR7="","",IF(DR7="-","【-】","【"&amp;SUBSTITUTE(TEXT(DR7,"#,##0.00"),"-","△")&amp;"】"))</f>
        <v>【51.51】</v>
      </c>
      <c r="DS6" s="21">
        <f>IF(DS7="",NA(),DS7)</f>
        <v>0</v>
      </c>
      <c r="DT6" s="21">
        <f t="shared" ref="DT6:EB6" si="13">IF(DT7="",NA(),DT7)</f>
        <v>0</v>
      </c>
      <c r="DU6" s="21">
        <f t="shared" si="13"/>
        <v>0</v>
      </c>
      <c r="DV6" s="21">
        <f t="shared" si="13"/>
        <v>0</v>
      </c>
      <c r="DW6" s="21">
        <f t="shared" si="13"/>
        <v>0</v>
      </c>
      <c r="DX6" s="22">
        <f t="shared" si="13"/>
        <v>15.1</v>
      </c>
      <c r="DY6" s="22">
        <f t="shared" si="13"/>
        <v>17.12</v>
      </c>
      <c r="DZ6" s="22">
        <f t="shared" si="13"/>
        <v>18.18</v>
      </c>
      <c r="EA6" s="22">
        <f t="shared" si="13"/>
        <v>19.32</v>
      </c>
      <c r="EB6" s="22">
        <f t="shared" si="13"/>
        <v>21.16</v>
      </c>
      <c r="EC6" s="21" t="str">
        <f>IF(EC7="","",IF(EC7="-","【-】","【"&amp;SUBSTITUTE(TEXT(EC7,"#,##0.00"),"-","△")&amp;"】"))</f>
        <v>【23.75】</v>
      </c>
      <c r="ED6" s="21">
        <f>IF(ED7="",NA(),ED7)</f>
        <v>0</v>
      </c>
      <c r="EE6" s="22">
        <f t="shared" ref="EE6:EM6" si="14">IF(EE7="",NA(),EE7)</f>
        <v>0.48</v>
      </c>
      <c r="EF6" s="22">
        <f t="shared" si="14"/>
        <v>0.34</v>
      </c>
      <c r="EG6" s="22">
        <f t="shared" si="14"/>
        <v>1.06</v>
      </c>
      <c r="EH6" s="22">
        <f t="shared" si="14"/>
        <v>0.99</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403423</v>
      </c>
      <c r="D7" s="24">
        <v>46</v>
      </c>
      <c r="E7" s="24">
        <v>1</v>
      </c>
      <c r="F7" s="24">
        <v>0</v>
      </c>
      <c r="G7" s="24">
        <v>1</v>
      </c>
      <c r="H7" s="24" t="s">
        <v>93</v>
      </c>
      <c r="I7" s="24" t="s">
        <v>94</v>
      </c>
      <c r="J7" s="24" t="s">
        <v>95</v>
      </c>
      <c r="K7" s="24" t="s">
        <v>96</v>
      </c>
      <c r="L7" s="24" t="s">
        <v>97</v>
      </c>
      <c r="M7" s="24" t="s">
        <v>98</v>
      </c>
      <c r="N7" s="25" t="s">
        <v>99</v>
      </c>
      <c r="O7" s="25">
        <v>73.260000000000005</v>
      </c>
      <c r="P7" s="25">
        <v>97.05</v>
      </c>
      <c r="Q7" s="25">
        <v>3245</v>
      </c>
      <c r="R7" s="25">
        <v>31020</v>
      </c>
      <c r="S7" s="25">
        <v>38.93</v>
      </c>
      <c r="T7" s="25">
        <v>796.81</v>
      </c>
      <c r="U7" s="25">
        <v>30051</v>
      </c>
      <c r="V7" s="25">
        <v>7.91</v>
      </c>
      <c r="W7" s="25">
        <v>3799.12</v>
      </c>
      <c r="X7" s="25">
        <v>90.99</v>
      </c>
      <c r="Y7" s="25">
        <v>114.09</v>
      </c>
      <c r="Z7" s="25">
        <v>110.39</v>
      </c>
      <c r="AA7" s="25">
        <v>109.82</v>
      </c>
      <c r="AB7" s="25">
        <v>111.31</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420.92</v>
      </c>
      <c r="AU7" s="25">
        <v>421.55</v>
      </c>
      <c r="AV7" s="25">
        <v>434.33</v>
      </c>
      <c r="AW7" s="25">
        <v>417.96</v>
      </c>
      <c r="AX7" s="25">
        <v>440.95</v>
      </c>
      <c r="AY7" s="25">
        <v>366.03</v>
      </c>
      <c r="AZ7" s="25">
        <v>365.18</v>
      </c>
      <c r="BA7" s="25">
        <v>327.77</v>
      </c>
      <c r="BB7" s="25">
        <v>338.02</v>
      </c>
      <c r="BC7" s="25">
        <v>345.94</v>
      </c>
      <c r="BD7" s="25">
        <v>252.29</v>
      </c>
      <c r="BE7" s="25">
        <v>218.02</v>
      </c>
      <c r="BF7" s="25">
        <v>190.23</v>
      </c>
      <c r="BG7" s="25">
        <v>213.6</v>
      </c>
      <c r="BH7" s="25">
        <v>200.71</v>
      </c>
      <c r="BI7" s="25">
        <v>208.65</v>
      </c>
      <c r="BJ7" s="25">
        <v>370.12</v>
      </c>
      <c r="BK7" s="25">
        <v>371.65</v>
      </c>
      <c r="BL7" s="25">
        <v>397.1</v>
      </c>
      <c r="BM7" s="25">
        <v>379.91</v>
      </c>
      <c r="BN7" s="25">
        <v>386.61</v>
      </c>
      <c r="BO7" s="25">
        <v>268.07</v>
      </c>
      <c r="BP7" s="25">
        <v>80.38</v>
      </c>
      <c r="BQ7" s="25">
        <v>107.8</v>
      </c>
      <c r="BR7" s="25">
        <v>96.75</v>
      </c>
      <c r="BS7" s="25">
        <v>104.3</v>
      </c>
      <c r="BT7" s="25">
        <v>103.67</v>
      </c>
      <c r="BU7" s="25">
        <v>100.42</v>
      </c>
      <c r="BV7" s="25">
        <v>98.77</v>
      </c>
      <c r="BW7" s="25">
        <v>95.79</v>
      </c>
      <c r="BX7" s="25">
        <v>98.3</v>
      </c>
      <c r="BY7" s="25">
        <v>93.82</v>
      </c>
      <c r="BZ7" s="25">
        <v>97.47</v>
      </c>
      <c r="CA7" s="25">
        <v>197.05</v>
      </c>
      <c r="CB7" s="25">
        <v>168.84</v>
      </c>
      <c r="CC7" s="25">
        <v>173.54</v>
      </c>
      <c r="CD7" s="25">
        <v>176.7</v>
      </c>
      <c r="CE7" s="25">
        <v>180.16</v>
      </c>
      <c r="CF7" s="25">
        <v>171.67</v>
      </c>
      <c r="CG7" s="25">
        <v>173.67</v>
      </c>
      <c r="CH7" s="25">
        <v>171.13</v>
      </c>
      <c r="CI7" s="25">
        <v>173.7</v>
      </c>
      <c r="CJ7" s="25">
        <v>178.94</v>
      </c>
      <c r="CK7" s="25">
        <v>174.75</v>
      </c>
      <c r="CL7" s="25">
        <v>72.84</v>
      </c>
      <c r="CM7" s="25">
        <v>72.849999999999994</v>
      </c>
      <c r="CN7" s="25">
        <v>75.02</v>
      </c>
      <c r="CO7" s="25">
        <v>77.930000000000007</v>
      </c>
      <c r="CP7" s="25">
        <v>76.849999999999994</v>
      </c>
      <c r="CQ7" s="25">
        <v>59.74</v>
      </c>
      <c r="CR7" s="25">
        <v>59.67</v>
      </c>
      <c r="CS7" s="25">
        <v>60.12</v>
      </c>
      <c r="CT7" s="25">
        <v>60.34</v>
      </c>
      <c r="CU7" s="25">
        <v>59.54</v>
      </c>
      <c r="CV7" s="25">
        <v>59.97</v>
      </c>
      <c r="CW7" s="25">
        <v>95.55</v>
      </c>
      <c r="CX7" s="25">
        <v>95.13</v>
      </c>
      <c r="CY7" s="25">
        <v>95.51</v>
      </c>
      <c r="CZ7" s="25">
        <v>91.53</v>
      </c>
      <c r="DA7" s="25">
        <v>92.06</v>
      </c>
      <c r="DB7" s="25">
        <v>84.8</v>
      </c>
      <c r="DC7" s="25">
        <v>84.6</v>
      </c>
      <c r="DD7" s="25">
        <v>84.24</v>
      </c>
      <c r="DE7" s="25">
        <v>84.19</v>
      </c>
      <c r="DF7" s="25">
        <v>83.93</v>
      </c>
      <c r="DG7" s="25">
        <v>89.76</v>
      </c>
      <c r="DH7" s="25">
        <v>57.23</v>
      </c>
      <c r="DI7" s="25">
        <v>57.7</v>
      </c>
      <c r="DJ7" s="25">
        <v>56.61</v>
      </c>
      <c r="DK7" s="25">
        <v>52.72</v>
      </c>
      <c r="DL7" s="25">
        <v>51.47</v>
      </c>
      <c r="DM7" s="25">
        <v>47.66</v>
      </c>
      <c r="DN7" s="25">
        <v>48.17</v>
      </c>
      <c r="DO7" s="25">
        <v>48.83</v>
      </c>
      <c r="DP7" s="25">
        <v>49.96</v>
      </c>
      <c r="DQ7" s="25">
        <v>50.82</v>
      </c>
      <c r="DR7" s="25">
        <v>51.51</v>
      </c>
      <c r="DS7" s="25">
        <v>0</v>
      </c>
      <c r="DT7" s="25">
        <v>0</v>
      </c>
      <c r="DU7" s="25">
        <v>0</v>
      </c>
      <c r="DV7" s="25">
        <v>0</v>
      </c>
      <c r="DW7" s="25">
        <v>0</v>
      </c>
      <c r="DX7" s="25">
        <v>15.1</v>
      </c>
      <c r="DY7" s="25">
        <v>17.12</v>
      </c>
      <c r="DZ7" s="25">
        <v>18.18</v>
      </c>
      <c r="EA7" s="25">
        <v>19.32</v>
      </c>
      <c r="EB7" s="25">
        <v>21.16</v>
      </c>
      <c r="EC7" s="25">
        <v>23.75</v>
      </c>
      <c r="ED7" s="25">
        <v>0</v>
      </c>
      <c r="EE7" s="25">
        <v>0.48</v>
      </c>
      <c r="EF7" s="25">
        <v>0.34</v>
      </c>
      <c r="EG7" s="25">
        <v>1.06</v>
      </c>
      <c r="EH7" s="25">
        <v>0.99</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平山 未来</cp:lastModifiedBy>
  <dcterms:created xsi:type="dcterms:W3CDTF">2023-12-05T01:00:56Z</dcterms:created>
  <dcterms:modified xsi:type="dcterms:W3CDTF">2024-03-27T07:23:42Z</dcterms:modified>
  <cp:category/>
</cp:coreProperties>
</file>