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上下水道課　総務係\2022（R4）年度\007_外部機関／外部情報\03_通知／照会（国、県、他の自治体）\福岡県企画・地域振興部市町村支援局行財政支援課\理財係\20230111_【依頼：127〆】公営企業に係る経営比較分析表（令和3年度決算）の分析等について\02_回答\"/>
    </mc:Choice>
  </mc:AlternateContent>
  <workbookProtection workbookAlgorithmName="SHA-512" workbookHashValue="Qeeyllb+vuzE/DCdUuSDNyQ+vZeBDn2BGJRW63nRzFHL1+bUK0aCSfY8523qk2aXm8dtnL/gnLkB8b0u0ZjmrQ==" workbookSaltValue="v0cLPWWtdk+hmK7iV7fEa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<sst xmlns="http://schemas.openxmlformats.org/spreadsheetml/2006/main" count="228" uniqueCount="114">
  <si>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</si>
  <si>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</si>
  <si>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</si>
  <si>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</si>
  <si>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</si>
  <si>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</si>
  <si>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</si>
  <si>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</si>
  <si>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</si>
  <si>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</si>
  <si>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</si>
  <si>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</si>
  <si>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</si>
  <si>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</si>
  <si>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</si>
  <si>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</si>
  <si>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</si>
  <si>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</si>
  <si>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</si>
  <si>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</si>
  <si>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</si>
  <si>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</si>
  <si>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</si>
  <si>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</si>
  <si>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</si>
  <si>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</si>
  <si>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</si>
  <si>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</si>
  <si>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</si>
  <si>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</si>
  <si>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</si>
  <si>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</si>
  <si>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</si>
  <si>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</si>
  <si>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</si>
  <si>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</si>
  <si>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</si>
  <si>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</si>
  <si>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</si>
  <si>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</si>
  <si>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</si>
  <si>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</si>
  <si>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</si>
  <si>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</si>
  <si>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</si>
  <si>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</si>
  <si>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</si>
  <si>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</si>
  <si>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</si>
  <si>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</si>
  <si>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</si>
  <si>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</si>
  <si>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</si>
  <si>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</si>
  <si>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</si>
  <si>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</si>
  <si>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</si>
  <si>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</si>
  <si>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</si>
  <si>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</si>
  <si>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</si>
  <si>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</si>
  <si>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</si>
  <si>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</si>
  <si>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</si>
  <si>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</si>
  <si>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</si>
  <si>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</si>
  <si>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</si>
  <si>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</si>
  <si>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</si>
  <si>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</si>
  <si>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</si>
  <si>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</si>
  <si>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</si>
  <si>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</si>
  <si>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</si>
  <si>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</si>
  <si>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</si>
  <si>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</si>
  <si>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</si>
  <si>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</si>
  <si>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</si>
  <si>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</si>
  <si>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</si>
  <si>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</si>
  <si>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</si>
  <si>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</si>
  <si>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</si>
  <si>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</si>
  <si>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</si>
  <si>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</si>
  <si>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</si>
  <si>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</si>
  <si>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</si>
  <si>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</si>
  <si>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</si>
  <si>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</si>
  <si>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</si>
  <si>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</si>
  <si>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</si>
  <si>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</si>
  <si>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</si>
  <si>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</si>
  <si>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</si>
  <si>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</si>
  <si>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</si>
  <si>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</si>
  <si>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</si>
  <si>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</si>
  <si>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</si>
  <si>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令和元年度の料金改定以降、経常収支比率は100％以上を維持している。
③流動比率
1年以内に支払うべき債務に対して支払うことができる現金等があることを示す100％以上を示している。令和３年度は建設改良費等に充てた企業債の借入れを減らしたこともあり流動比率は減少を示した。
④企業債残高対給水収益比率
今後も継続的に起債借入を要するため、引き続き給水収益の確保が必要となる。
⑤給水に係る費用の大部分を給水収益で賄えており「料金回収率」は100％を上回った。
⑥給水原価
経常費用の増加に伴い給水原価は上昇傾向にある。令和３年度においても類似団体平均を上回る数値となった。
⑦施設利用率
類似団体平均よりも高い数値で推移しており、遊休施設は少なく施設の利用状況や規模は適正である。
⑧有収率
類似団体平均と比較しても高い数値で推移しており、供給した配水量の無駄が少なく上手く収益につながっている。</t>
    <rPh sb="18" eb="20">
      <t>イコウ</t>
    </rPh>
    <rPh sb="32" eb="34">
      <t>イジョウ</t>
    </rPh>
    <rPh sb="98" eb="100">
      <t>レイワ</t>
    </rPh>
    <rPh sb="101" eb="103">
      <t>ネンド</t>
    </rPh>
    <rPh sb="104" eb="106">
      <t>ケンセツ</t>
    </rPh>
    <rPh sb="106" eb="108">
      <t>カイリョウ</t>
    </rPh>
    <rPh sb="108" eb="109">
      <t>ヒ</t>
    </rPh>
    <rPh sb="109" eb="110">
      <t>トウ</t>
    </rPh>
    <rPh sb="111" eb="112">
      <t>ア</t>
    </rPh>
    <rPh sb="114" eb="116">
      <t>キギョウ</t>
    </rPh>
    <rPh sb="116" eb="117">
      <t>サイ</t>
    </rPh>
    <rPh sb="118" eb="120">
      <t>カリイ</t>
    </rPh>
    <rPh sb="122" eb="123">
      <t>ヘ</t>
    </rPh>
    <rPh sb="131" eb="133">
      <t>リュウドウ</t>
    </rPh>
    <rPh sb="133" eb="135">
      <t>ヒリツ</t>
    </rPh>
    <rPh sb="136" eb="138">
      <t>ゲンショウ</t>
    </rPh>
    <rPh sb="139" eb="140">
      <t>シメ</t>
    </rPh>
    <rPh sb="196" eb="198">
      <t>キュウスイ</t>
    </rPh>
    <rPh sb="199" eb="200">
      <t>カカ</t>
    </rPh>
    <rPh sb="201" eb="203">
      <t>ヒヨウ</t>
    </rPh>
    <rPh sb="204" eb="207">
      <t>ダイブブン</t>
    </rPh>
    <rPh sb="208" eb="210">
      <t>キュウスイ</t>
    </rPh>
    <rPh sb="210" eb="212">
      <t>シュウエキ</t>
    </rPh>
    <rPh sb="213" eb="214">
      <t>マカナ</t>
    </rPh>
    <rPh sb="231" eb="232">
      <t>ウエ</t>
    </rPh>
    <rPh sb="260" eb="262">
      <t>ケイコウ</t>
    </rPh>
    <rPh sb="266" eb="268">
      <t>レイワ</t>
    </rPh>
    <rPh sb="269" eb="271">
      <t>ネンド</t>
    </rPh>
    <phoneticPr fontId="4"/>
  </si>
  <si>
    <t>　管路及び機械設備については毎年計画的に更新を実施しており、有形固定資産減価償却率は同規模団体に近い水準となっている。一方、管路更新率は令和３年度に更新工事を実施したことにより前年度から大幅に上昇した。今後も引き続き中長期的な計画に基づいて更新を行ってく必要がある。</t>
    <rPh sb="3" eb="4">
      <t>オヨ</t>
    </rPh>
    <rPh sb="5" eb="7">
      <t>キカイ</t>
    </rPh>
    <rPh sb="7" eb="9">
      <t>セツビ</t>
    </rPh>
    <rPh sb="16" eb="18">
      <t>ケイカク</t>
    </rPh>
    <rPh sb="18" eb="19">
      <t>テキ</t>
    </rPh>
    <rPh sb="23" eb="25">
      <t>ジッシ</t>
    </rPh>
    <rPh sb="30" eb="32">
      <t>ユウケイ</t>
    </rPh>
    <rPh sb="32" eb="34">
      <t>コテイ</t>
    </rPh>
    <rPh sb="34" eb="36">
      <t>シサン</t>
    </rPh>
    <rPh sb="36" eb="38">
      <t>ゲンカ</t>
    </rPh>
    <rPh sb="38" eb="40">
      <t>ショウキャク</t>
    </rPh>
    <rPh sb="40" eb="41">
      <t>リツ</t>
    </rPh>
    <rPh sb="59" eb="61">
      <t>イッポウ</t>
    </rPh>
    <rPh sb="62" eb="64">
      <t>カンロ</t>
    </rPh>
    <rPh sb="64" eb="66">
      <t>コウシン</t>
    </rPh>
    <rPh sb="66" eb="67">
      <t>リツ</t>
    </rPh>
    <rPh sb="68" eb="70">
      <t>レイワ</t>
    </rPh>
    <rPh sb="71" eb="73">
      <t>ネンド</t>
    </rPh>
    <rPh sb="74" eb="76">
      <t>コウシン</t>
    </rPh>
    <rPh sb="76" eb="78">
      <t>コウジ</t>
    </rPh>
    <rPh sb="79" eb="81">
      <t>ジッシ</t>
    </rPh>
    <rPh sb="88" eb="91">
      <t>ゼンネンド</t>
    </rPh>
    <rPh sb="93" eb="95">
      <t>オオハバ</t>
    </rPh>
    <rPh sb="96" eb="98">
      <t>ジョウショウ</t>
    </rPh>
    <rPh sb="101" eb="103">
      <t>コンゴ</t>
    </rPh>
    <rPh sb="104" eb="105">
      <t>ヒ</t>
    </rPh>
    <rPh sb="106" eb="107">
      <t>ツヅ</t>
    </rPh>
    <rPh sb="123" eb="124">
      <t>オコナ</t>
    </rPh>
    <rPh sb="127" eb="129">
      <t>ヒツヨウ</t>
    </rPh>
    <phoneticPr fontId="4"/>
  </si>
  <si>
    <t>　本町水道事業は、昭和40年代から昭和50年代での簡易水道の統合等により、集中して整備した多くの配水施設や水道管などが更新時期を迎えており、水道施設の早急かつ計画的な整備が急務となっている。
　また、令和元年度に水道料金を平均約14％増となる料金改定を行ったものの、今後は人口減少による料金収入の減少も見込まれるため、引き続き厳しい財政状況が予想される。
　各指標の結果に、人口減少や更新需要の増大といった様々な課題を踏まえて、事業の健全運営を将来にわたって維持するための取り組みについて、検討を進めていく必要がある。</t>
    <rPh sb="159" eb="160">
      <t>ヒ</t>
    </rPh>
    <rPh sb="161" eb="16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</si>
</sst>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0.54</c:v>
                </c:pt>
                <c:pt idx="1">
                  <c:v>0</c:v>
                </c:pt>
                <c:pt idx="2" formatCode="#,##0.00;&quot;△&quot;#,##0.00;&quot;-&quot;">
                  <c:v>0.48</c:v>
                </c:pt>
                <c:pt idx="3" formatCode="#,##0.00;&quot;△&quot;#,##0.00;&quot;-&quot;">
                  <c:v>0.34</c:v>
                </c:pt>
                <c:pt idx="4" formatCode="#,##0.00;&quot;△&quot;#,##0.00;&quot;-&quot;">
                  <c:v>1.06</c:v>
                </c:pt>
              </c:numCache>
            </c:numRef>
          </c:val>
          <c:extLst>
            <c:ext xmlns:c16="http://schemas.microsoft.com/office/drawing/2014/chart" uri="{C3380CC4-5D6E-409C-BE32-E72D297353CC}">
              <c16:uniqueId val="{00000000-DECC-492F-89AC-74EC0ADF3B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ECC-492F-89AC-74EC0ADF3B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104.21</c:v>
                </c:pt>
                <c:pt idx="1">
                  <c:v>90.99</c:v>
                </c:pt>
                <c:pt idx="2">
                  <c:v>114.09</c:v>
                </c:pt>
                <c:pt idx="3">
                  <c:v>110.39</c:v>
                </c:pt>
                <c:pt idx="4">
                  <c:v>109.82</c:v>
                </c:pt>
              </c:numCache>
            </c:numRef>
          </c:val>
          <c:extLst>
            <c:ext xmlns:c16="http://schemas.microsoft.com/office/drawing/2014/chart" uri="{C3380CC4-5D6E-409C-BE32-E72D297353CC}">
              <c16:uniqueId val="{00000000-35E1-4ACE-9726-E86211D17D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5E1-4ACE-9726-E86211D17D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56.39</c:v>
                </c:pt>
                <c:pt idx="1">
                  <c:v>57.23</c:v>
                </c:pt>
                <c:pt idx="2">
                  <c:v>57.7</c:v>
                </c:pt>
                <c:pt idx="3">
                  <c:v>56.61</c:v>
                </c:pt>
                <c:pt idx="4">
                  <c:v>52.72</c:v>
                </c:pt>
              </c:numCache>
            </c:numRef>
          </c:val>
          <c:extLst>
            <c:ext xmlns:c16="http://schemas.microsoft.com/office/drawing/2014/chart" uri="{C3380CC4-5D6E-409C-BE32-E72D297353CC}">
              <c16:uniqueId val="{00000000-DDBF-47AF-A901-7907A7E236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DDBF-47AF-A901-7907A7E236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4-4CF8-8C20-D228A5338D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C54-4CF8-8C20-D228A5338D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1-4D49-879E-D03E9000B2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761-4D49-879E-D03E9000B2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442.04</c:v>
                </c:pt>
                <c:pt idx="1">
                  <c:v>420.92</c:v>
                </c:pt>
                <c:pt idx="2">
                  <c:v>421.55</c:v>
                </c:pt>
                <c:pt idx="3">
                  <c:v>434.33</c:v>
                </c:pt>
                <c:pt idx="4">
                  <c:v>417.96</c:v>
                </c:pt>
              </c:numCache>
            </c:numRef>
          </c:val>
          <c:extLst>
            <c:ext xmlns:c16="http://schemas.microsoft.com/office/drawing/2014/chart" uri="{C3380CC4-5D6E-409C-BE32-E72D297353CC}">
              <c16:uniqueId val="{00000000-80C6-4642-8ED2-E64D053888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0C6-4642-8ED2-E64D053888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222.6</c:v>
                </c:pt>
                <c:pt idx="1">
                  <c:v>218.02</c:v>
                </c:pt>
                <c:pt idx="2">
                  <c:v>190.23</c:v>
                </c:pt>
                <c:pt idx="3">
                  <c:v>213.6</c:v>
                </c:pt>
                <c:pt idx="4">
                  <c:v>200.71</c:v>
                </c:pt>
              </c:numCache>
            </c:numRef>
          </c:val>
          <c:extLst>
            <c:ext xmlns:c16="http://schemas.microsoft.com/office/drawing/2014/chart" uri="{C3380CC4-5D6E-409C-BE32-E72D297353CC}">
              <c16:uniqueId val="{00000000-77F4-4076-9AF5-950BCD5DE0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7F4-4076-9AF5-950BCD5DE0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92.49</c:v>
                </c:pt>
                <c:pt idx="1">
                  <c:v>80.38</c:v>
                </c:pt>
                <c:pt idx="2">
                  <c:v>107.8</c:v>
                </c:pt>
                <c:pt idx="3">
                  <c:v>96.75</c:v>
                </c:pt>
                <c:pt idx="4">
                  <c:v>104.3</c:v>
                </c:pt>
              </c:numCache>
            </c:numRef>
          </c:val>
          <c:extLst>
            <c:ext xmlns:c16="http://schemas.microsoft.com/office/drawing/2014/chart" uri="{C3380CC4-5D6E-409C-BE32-E72D297353CC}">
              <c16:uniqueId val="{00000000-5CC9-411B-96BA-9EFFDCF9C9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CC9-411B-96BA-9EFFDCF9C9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171.3</c:v>
                </c:pt>
                <c:pt idx="1">
                  <c:v>197.05</c:v>
                </c:pt>
                <c:pt idx="2">
                  <c:v>168.84</c:v>
                </c:pt>
                <c:pt idx="3">
                  <c:v>173.54</c:v>
                </c:pt>
                <c:pt idx="4">
                  <c:v>176.7</c:v>
                </c:pt>
              </c:numCache>
            </c:numRef>
          </c:val>
          <c:extLst>
            <c:ext xmlns:c16="http://schemas.microsoft.com/office/drawing/2014/chart" uri="{C3380CC4-5D6E-409C-BE32-E72D297353CC}">
              <c16:uniqueId val="{00000000-208A-4F74-A390-8F63D37DFE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08A-4F74-A390-8F63D37DFE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72.069999999999993</c:v>
                </c:pt>
                <c:pt idx="1">
                  <c:v>72.84</c:v>
                </c:pt>
                <c:pt idx="2">
                  <c:v>72.849999999999994</c:v>
                </c:pt>
                <c:pt idx="3">
                  <c:v>75.02</c:v>
                </c:pt>
                <c:pt idx="4">
                  <c:v>77.930000000000007</c:v>
                </c:pt>
              </c:numCache>
            </c:numRef>
          </c:val>
          <c:extLst>
            <c:ext xmlns:c16="http://schemas.microsoft.com/office/drawing/2014/chart" uri="{C3380CC4-5D6E-409C-BE32-E72D297353CC}">
              <c16:uniqueId val="{00000000-BDEB-4032-9EE0-EFC577CB5A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DEB-4032-9EE0-EFC577CB5A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96.8</c:v>
                </c:pt>
                <c:pt idx="1">
                  <c:v>95.55</c:v>
                </c:pt>
                <c:pt idx="2">
                  <c:v>95.13</c:v>
                </c:pt>
                <c:pt idx="3">
                  <c:v>95.51</c:v>
                </c:pt>
                <c:pt idx="4">
                  <c:v>91.53</c:v>
                </c:pt>
              </c:numCache>
            </c:numRef>
          </c:val>
          <c:extLst>
            <c:ext xmlns:c16="http://schemas.microsoft.com/office/drawing/2014/chart" uri="{C3380CC4-5D6E-409C-BE32-E72D297353CC}">
              <c16:uniqueId val="{00000000-C599-4C6E-A283-5F176183A7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599-4C6E-A283-5F176183A7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福岡県　篠栗町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31353</v>
      </c>
      <c r="AM8" s="59"/>
      <c r="AN8" s="59"/>
      <c r="AO8" s="59"/>
      <c r="AP8" s="59"/>
      <c r="AQ8" s="59"/>
      <c r="AR8" s="59"/>
      <c r="AS8" s="59"/>
      <c r="AT8" s="56">
        <f>データ!$S$6</f>
        <v>38.93</v>
      </c>
      <c r="AU8" s="57"/>
      <c r="AV8" s="57"/>
      <c r="AW8" s="57"/>
      <c r="AX8" s="57"/>
      <c r="AY8" s="57"/>
      <c r="AZ8" s="57"/>
      <c r="BA8" s="57"/>
      <c r="BB8" s="46">
        <f>データ!$T$6</f>
        <v>805.37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72.88</v>
      </c>
      <c r="J10" s="57"/>
      <c r="K10" s="57"/>
      <c r="L10" s="57"/>
      <c r="M10" s="57"/>
      <c r="N10" s="57"/>
      <c r="O10" s="58"/>
      <c r="P10" s="46">
        <f>データ!$P$6</f>
        <v>96.99</v>
      </c>
      <c r="Q10" s="46"/>
      <c r="R10" s="46"/>
      <c r="S10" s="46"/>
      <c r="T10" s="46"/>
      <c r="U10" s="46"/>
      <c r="V10" s="46"/>
      <c r="W10" s="59">
        <f>データ!$Q$6</f>
        <v>3245</v>
      </c>
      <c r="X10" s="59"/>
      <c r="Y10" s="59"/>
      <c r="Z10" s="59"/>
      <c r="AA10" s="59"/>
      <c r="AB10" s="59"/>
      <c r="AC10" s="59"/>
      <c r="AD10" s="2"/>
      <c r="AE10" s="2"/>
      <c r="AF10" s="2"/>
      <c r="AG10" s="2"/>
      <c r="AH10" s="2"/>
      <c r="AI10" s="2"/>
      <c r="AJ10" s="2"/>
      <c r="AK10" s="2"/>
      <c r="AL10" s="59">
        <f>データ!$U$6</f>
        <v>30224</v>
      </c>
      <c r="AM10" s="59"/>
      <c r="AN10" s="59"/>
      <c r="AO10" s="59"/>
      <c r="AP10" s="59"/>
      <c r="AQ10" s="59"/>
      <c r="AR10" s="59"/>
      <c r="AS10" s="59"/>
      <c r="AT10" s="56">
        <f>データ!$V$6</f>
        <v>7.91</v>
      </c>
      <c r="AU10" s="57"/>
      <c r="AV10" s="57"/>
      <c r="AW10" s="57"/>
      <c r="AX10" s="57"/>
      <c r="AY10" s="57"/>
      <c r="AZ10" s="57"/>
      <c r="BA10" s="57"/>
      <c r="BB10" s="46">
        <f>データ!$W$6</f>
        <v>3820.99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al+w36gXzdgu81VazHSH5do7iAoQRX2GfZ0sBIGJZpFR3g+/s5GFd9LyNb7TOno7dPylcxm9DVbK22gsSolGg==" saltValue="gcD4VQHVqiydyfhifttA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403423</v>
      </c>
      <c r="D6" s="20">
        <f t="shared" si="3"/>
        <v>46</v>
      </c>
      <c r="E6" s="20">
        <f t="shared" si="3"/>
        <v>1</v>
      </c>
      <c r="F6" s="20">
        <f t="shared" si="3"/>
        <v>0</v>
      </c>
      <c r="G6" s="20">
        <f t="shared" si="3"/>
        <v>1</v>
      </c>
      <c r="H6" s="20" t="str">
        <f t="shared" si="3"/>
        <v>福岡県　篠栗町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72.88</v>
      </c>
      <c r="P6" s="21">
        <f t="shared" si="3"/>
        <v>96.99</v>
      </c>
      <c r="Q6" s="21">
        <f t="shared" si="3"/>
        <v>3245</v>
      </c>
      <c r="R6" s="21">
        <f t="shared" si="3"/>
        <v>31353</v>
      </c>
      <c r="S6" s="21">
        <f t="shared" si="3"/>
        <v>38.93</v>
      </c>
      <c r="T6" s="21">
        <f t="shared" si="3"/>
        <v>805.37</v>
      </c>
      <c r="U6" s="21">
        <f t="shared" si="3"/>
        <v>30224</v>
      </c>
      <c r="V6" s="21">
        <f t="shared" si="3"/>
        <v>7.91</v>
      </c>
      <c r="W6" s="21">
        <f t="shared" si="3"/>
        <v>3820.99</v>
      </c>
      <c r="X6" s="22">
        <f>IF(X7="",NA(),X7)</f>
        <v>104.21</v>
      </c>
      <c r="Y6" s="22">
        <f t="shared" ref="Y6:AG6" si="4">IF(Y7="",NA(),Y7)</f>
        <v>90.99</v>
      </c>
      <c r="Z6" s="22">
        <f t="shared" si="4"/>
        <v>114.09</v>
      </c>
      <c r="AA6" s="22">
        <f t="shared" si="4"/>
        <v>110.39</v>
      </c>
      <c r="AB6" s="22">
        <f t="shared" si="4"/>
        <v>109.82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442.04</v>
      </c>
      <c r="AU6" s="22">
        <f t="shared" ref="AU6:BC6" si="6">IF(AU7="",NA(),AU7)</f>
        <v>420.92</v>
      </c>
      <c r="AV6" s="22">
        <f t="shared" si="6"/>
        <v>421.55</v>
      </c>
      <c r="AW6" s="22">
        <f t="shared" si="6"/>
        <v>434.33</v>
      </c>
      <c r="AX6" s="22">
        <f t="shared" si="6"/>
        <v>417.96</v>
      </c>
      <c r="AY6" s="22">
        <f t="shared" si="6"/>
        <v>357.34</v>
      </c>
      <c r="AZ6" s="22">
        <f t="shared" si="6"/>
        <v>366.03</v>
      </c>
      <c r="BA6" s="22">
        <f t="shared" si="6"/>
        <v>365.18</v>
      </c>
      <c r="BB6" s="22">
        <f t="shared" si="6"/>
        <v>327.77</v>
      </c>
      <c r="BC6" s="22">
        <f t="shared" si="6"/>
        <v>338.02</v>
      </c>
      <c r="BD6" s="21" t="str">
        <f>IF(BD7="","",IF(BD7="-","【-】","【"&amp;SUBSTITUTE(TEXT(BD7,"#,##0.00"),"-","△")&amp;"】"))</f>
        <v>【261.51】</v>
      </c>
      <c r="BE6" s="22">
        <f>IF(BE7="",NA(),BE7)</f>
        <v>222.6</v>
      </c>
      <c r="BF6" s="22">
        <f t="shared" ref="BF6:BN6" si="7">IF(BF7="",NA(),BF7)</f>
        <v>218.02</v>
      </c>
      <c r="BG6" s="22">
        <f t="shared" si="7"/>
        <v>190.23</v>
      </c>
      <c r="BH6" s="22">
        <f t="shared" si="7"/>
        <v>213.6</v>
      </c>
      <c r="BI6" s="22">
        <f t="shared" si="7"/>
        <v>200.71</v>
      </c>
      <c r="BJ6" s="22">
        <f t="shared" si="7"/>
        <v>373.69</v>
      </c>
      <c r="BK6" s="22">
        <f t="shared" si="7"/>
        <v>370.12</v>
      </c>
      <c r="BL6" s="22">
        <f t="shared" si="7"/>
        <v>371.65</v>
      </c>
      <c r="BM6" s="22">
        <f t="shared" si="7"/>
        <v>397.1</v>
      </c>
      <c r="BN6" s="22">
        <f t="shared" si="7"/>
        <v>379.91</v>
      </c>
      <c r="BO6" s="21" t="str">
        <f>IF(BO7="","",IF(BO7="-","【-】","【"&amp;SUBSTITUTE(TEXT(BO7,"#,##0.00"),"-","△")&amp;"】"))</f>
        <v>【265.16】</v>
      </c>
      <c r="BP6" s="22">
        <f>IF(BP7="",NA(),BP7)</f>
        <v>92.49</v>
      </c>
      <c r="BQ6" s="22">
        <f t="shared" ref="BQ6:BY6" si="8">IF(BQ7="",NA(),BQ7)</f>
        <v>80.38</v>
      </c>
      <c r="BR6" s="22">
        <f t="shared" si="8"/>
        <v>107.8</v>
      </c>
      <c r="BS6" s="22">
        <f t="shared" si="8"/>
        <v>96.75</v>
      </c>
      <c r="BT6" s="22">
        <f t="shared" si="8"/>
        <v>104.3</v>
      </c>
      <c r="BU6" s="22">
        <f t="shared" si="8"/>
        <v>99.87</v>
      </c>
      <c r="BV6" s="22">
        <f t="shared" si="8"/>
        <v>100.42</v>
      </c>
      <c r="BW6" s="22">
        <f t="shared" si="8"/>
        <v>98.77</v>
      </c>
      <c r="BX6" s="22">
        <f t="shared" si="8"/>
        <v>95.79</v>
      </c>
      <c r="BY6" s="22">
        <f t="shared" si="8"/>
        <v>98.3</v>
      </c>
      <c r="BZ6" s="21" t="str">
        <f>IF(BZ7="","",IF(BZ7="-","【-】","【"&amp;SUBSTITUTE(TEXT(BZ7,"#,##0.00"),"-","△")&amp;"】"))</f>
        <v>【102.35】</v>
      </c>
      <c r="CA6" s="22">
        <f>IF(CA7="",NA(),CA7)</f>
        <v>171.3</v>
      </c>
      <c r="CB6" s="22">
        <f t="shared" ref="CB6:CJ6" si="9">IF(CB7="",NA(),CB7)</f>
        <v>197.05</v>
      </c>
      <c r="CC6" s="22">
        <f t="shared" si="9"/>
        <v>168.84</v>
      </c>
      <c r="CD6" s="22">
        <f t="shared" si="9"/>
        <v>173.54</v>
      </c>
      <c r="CE6" s="22">
        <f t="shared" si="9"/>
        <v>176.7</v>
      </c>
      <c r="CF6" s="22">
        <f t="shared" si="9"/>
        <v>171.81</v>
      </c>
      <c r="CG6" s="22">
        <f t="shared" si="9"/>
        <v>171.67</v>
      </c>
      <c r="CH6" s="22">
        <f t="shared" si="9"/>
        <v>173.67</v>
      </c>
      <c r="CI6" s="22">
        <f t="shared" si="9"/>
        <v>171.13</v>
      </c>
      <c r="CJ6" s="22">
        <f t="shared" si="9"/>
        <v>173.7</v>
      </c>
      <c r="CK6" s="21" t="str">
        <f>IF(CK7="","",IF(CK7="-","【-】","【"&amp;SUBSTITUTE(TEXT(CK7,"#,##0.00"),"-","△")&amp;"】"))</f>
        <v>【167.74】</v>
      </c>
      <c r="CL6" s="22">
        <f>IF(CL7="",NA(),CL7)</f>
        <v>72.069999999999993</v>
      </c>
      <c r="CM6" s="22">
        <f t="shared" ref="CM6:CU6" si="10">IF(CM7="",NA(),CM7)</f>
        <v>72.84</v>
      </c>
      <c r="CN6" s="22">
        <f t="shared" si="10"/>
        <v>72.849999999999994</v>
      </c>
      <c r="CO6" s="22">
        <f t="shared" si="10"/>
        <v>75.02</v>
      </c>
      <c r="CP6" s="22">
        <f t="shared" si="10"/>
        <v>77.930000000000007</v>
      </c>
      <c r="CQ6" s="22">
        <f t="shared" si="10"/>
        <v>60.03</v>
      </c>
      <c r="CR6" s="22">
        <f t="shared" si="10"/>
        <v>59.74</v>
      </c>
      <c r="CS6" s="22">
        <f t="shared" si="10"/>
        <v>59.67</v>
      </c>
      <c r="CT6" s="22">
        <f t="shared" si="10"/>
        <v>60.12</v>
      </c>
      <c r="CU6" s="22">
        <f t="shared" si="10"/>
        <v>60.34</v>
      </c>
      <c r="CV6" s="21" t="str">
        <f>IF(CV7="","",IF(CV7="-","【-】","【"&amp;SUBSTITUTE(TEXT(CV7,"#,##0.00"),"-","△")&amp;"】"))</f>
        <v>【60.29】</v>
      </c>
      <c r="CW6" s="22">
        <f>IF(CW7="",NA(),CW7)</f>
        <v>96.8</v>
      </c>
      <c r="CX6" s="22">
        <f t="shared" ref="CX6:DF6" si="11">IF(CX7="",NA(),CX7)</f>
        <v>95.55</v>
      </c>
      <c r="CY6" s="22">
        <f t="shared" si="11"/>
        <v>95.13</v>
      </c>
      <c r="CZ6" s="22">
        <f t="shared" si="11"/>
        <v>95.51</v>
      </c>
      <c r="DA6" s="22">
        <f t="shared" si="11"/>
        <v>91.53</v>
      </c>
      <c r="DB6" s="22">
        <f t="shared" si="11"/>
        <v>84.81</v>
      </c>
      <c r="DC6" s="22">
        <f t="shared" si="11"/>
        <v>84.8</v>
      </c>
      <c r="DD6" s="22">
        <f t="shared" si="11"/>
        <v>84.6</v>
      </c>
      <c r="DE6" s="22">
        <f t="shared" si="11"/>
        <v>84.24</v>
      </c>
      <c r="DF6" s="22">
        <f t="shared" si="11"/>
        <v>84.19</v>
      </c>
      <c r="DG6" s="21" t="str">
        <f>IF(DG7="","",IF(DG7="-","【-】","【"&amp;SUBSTITUTE(TEXT(DG7,"#,##0.00"),"-","△")&amp;"】"))</f>
        <v>【90.12】</v>
      </c>
      <c r="DH6" s="22">
        <f>IF(DH7="",NA(),DH7)</f>
        <v>56.39</v>
      </c>
      <c r="DI6" s="22">
        <f t="shared" ref="DI6:DQ6" si="12">IF(DI7="",NA(),DI7)</f>
        <v>57.23</v>
      </c>
      <c r="DJ6" s="22">
        <f t="shared" si="12"/>
        <v>57.7</v>
      </c>
      <c r="DK6" s="22">
        <f t="shared" si="12"/>
        <v>56.61</v>
      </c>
      <c r="DL6" s="22">
        <f t="shared" si="12"/>
        <v>52.72</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19.32</v>
      </c>
      <c r="EC6" s="21" t="str">
        <f>IF(EC7="","",IF(EC7="-","【-】","【"&amp;SUBSTITUTE(TEXT(EC7,"#,##0.00"),"-","△")&amp;"】"))</f>
        <v>【22.30】</v>
      </c>
      <c r="ED6" s="22">
        <f>IF(ED7="",NA(),ED7)</f>
        <v>0.54</v>
      </c>
      <c r="EE6" s="21">
        <f t="shared" ref="EE6:EM6" si="14">IF(EE7="",NA(),EE7)</f>
        <v>0</v>
      </c>
      <c r="EF6" s="22">
        <f t="shared" si="14"/>
        <v>0.48</v>
      </c>
      <c r="EG6" s="22">
        <f t="shared" si="14"/>
        <v>0.34</v>
      </c>
      <c r="EH6" s="22">
        <f t="shared" si="14"/>
        <v>1.06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403423</v>
      </c>
      <c r="D7" s="24">
        <v>46</v>
      </c>
      <c r="E7" s="24">
        <v>1</v>
      </c>
      <c r="F7" s="24">
        <v>0</v>
      </c>
      <c r="G7" s="24">
        <v>1</v>
      </c>
      <c r="H7" s="24" t="s">
        <v>93</v>
      </c>
      <c r="I7" s="24" t="s">
        <v>94</v>
      </c>
      <c r="J7" s="24" t="s">
        <v>95</v>
      </c>
      <c r="K7" s="24" t="s">
        <v>96</v>
      </c>
      <c r="L7" s="24" t="s">
        <v>97</v>
      </c>
      <c r="M7" s="24" t="s">
        <v>98</v>
      </c>
      <c r="N7" s="25" t="s">
        <v>99</v>
      </c>
      <c r="O7" s="25">
        <v>72.88</v>
      </c>
      <c r="P7" s="25">
        <v>96.99</v>
      </c>
      <c r="Q7" s="25">
        <v>3245</v>
      </c>
      <c r="R7" s="25">
        <v>31353</v>
      </c>
      <c r="S7" s="25">
        <v>38.93</v>
      </c>
      <c r="T7" s="25">
        <v>805.37</v>
      </c>
      <c r="U7" s="25">
        <v>30224</v>
      </c>
      <c r="V7" s="25">
        <v>7.91</v>
      </c>
      <c r="W7" s="25">
        <v>3820.99</v>
      </c>
      <c r="X7" s="25">
        <v>104.21</v>
      </c>
      <c r="Y7" s="25">
        <v>90.99</v>
      </c>
      <c r="Z7" s="25">
        <v>114.09</v>
      </c>
      <c r="AA7" s="25">
        <v>110.39</v>
      </c>
      <c r="AB7" s="25">
        <v>109.82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442.04</v>
      </c>
      <c r="AU7" s="25">
        <v>420.92</v>
      </c>
      <c r="AV7" s="25">
        <v>421.55</v>
      </c>
      <c r="AW7" s="25">
        <v>434.33</v>
      </c>
      <c r="AX7" s="25">
        <v>417.96</v>
      </c>
      <c r="AY7" s="25">
        <v>357.34</v>
      </c>
      <c r="AZ7" s="25">
        <v>366.03</v>
      </c>
      <c r="BA7" s="25">
        <v>365.18</v>
      </c>
      <c r="BB7" s="25">
        <v>327.77</v>
      </c>
      <c r="BC7" s="25">
        <v>338.02</v>
      </c>
      <c r="BD7" s="25">
        <v>261.51</v>
      </c>
      <c r="BE7" s="25">
        <v>222.6</v>
      </c>
      <c r="BF7" s="25">
        <v>218.02</v>
      </c>
      <c r="BG7" s="25">
        <v>190.23</v>
      </c>
      <c r="BH7" s="25">
        <v>213.6</v>
      </c>
      <c r="BI7" s="25">
        <v>200.71</v>
      </c>
      <c r="BJ7" s="25">
        <v>373.69</v>
      </c>
      <c r="BK7" s="25">
        <v>370.12</v>
      </c>
      <c r="BL7" s="25">
        <v>371.65</v>
      </c>
      <c r="BM7" s="25">
        <v>397.1</v>
      </c>
      <c r="BN7" s="25">
        <v>379.91</v>
      </c>
      <c r="BO7" s="25">
        <v>265.16000000000003</v>
      </c>
      <c r="BP7" s="25">
        <v>92.49</v>
      </c>
      <c r="BQ7" s="25">
        <v>80.38</v>
      </c>
      <c r="BR7" s="25">
        <v>107.8</v>
      </c>
      <c r="BS7" s="25">
        <v>96.75</v>
      </c>
      <c r="BT7" s="25">
        <v>104.3</v>
      </c>
      <c r="BU7" s="25">
        <v>99.87</v>
      </c>
      <c r="BV7" s="25">
        <v>100.42</v>
      </c>
      <c r="BW7" s="25">
        <v>98.77</v>
      </c>
      <c r="BX7" s="25">
        <v>95.79</v>
      </c>
      <c r="BY7" s="25">
        <v>98.3</v>
      </c>
      <c r="BZ7" s="25">
        <v>102.35</v>
      </c>
      <c r="CA7" s="25">
        <v>171.3</v>
      </c>
      <c r="CB7" s="25">
        <v>197.05</v>
      </c>
      <c r="CC7" s="25">
        <v>168.84</v>
      </c>
      <c r="CD7" s="25">
        <v>173.54</v>
      </c>
      <c r="CE7" s="25">
        <v>176.7</v>
      </c>
      <c r="CF7" s="25">
        <v>171.81</v>
      </c>
      <c r="CG7" s="25">
        <v>171.67</v>
      </c>
      <c r="CH7" s="25">
        <v>173.67</v>
      </c>
      <c r="CI7" s="25">
        <v>171.13</v>
      </c>
      <c r="CJ7" s="25">
        <v>173.7</v>
      </c>
      <c r="CK7" s="25">
        <v>167.74</v>
      </c>
      <c r="CL7" s="25">
        <v>72.069999999999993</v>
      </c>
      <c r="CM7" s="25">
        <v>72.84</v>
      </c>
      <c r="CN7" s="25">
        <v>72.849999999999994</v>
      </c>
      <c r="CO7" s="25">
        <v>75.02</v>
      </c>
      <c r="CP7" s="25">
        <v>77.930000000000007</v>
      </c>
      <c r="CQ7" s="25">
        <v>60.03</v>
      </c>
      <c r="CR7" s="25">
        <v>59.74</v>
      </c>
      <c r="CS7" s="25">
        <v>59.67</v>
      </c>
      <c r="CT7" s="25">
        <v>60.12</v>
      </c>
      <c r="CU7" s="25">
        <v>60.34</v>
      </c>
      <c r="CV7" s="25">
        <v>60.29</v>
      </c>
      <c r="CW7" s="25">
        <v>96.8</v>
      </c>
      <c r="CX7" s="25">
        <v>95.55</v>
      </c>
      <c r="CY7" s="25">
        <v>95.13</v>
      </c>
      <c r="CZ7" s="25">
        <v>95.51</v>
      </c>
      <c r="DA7" s="25">
        <v>91.53</v>
      </c>
      <c r="DB7" s="25">
        <v>84.81</v>
      </c>
      <c r="DC7" s="25">
        <v>84.8</v>
      </c>
      <c r="DD7" s="25">
        <v>84.6</v>
      </c>
      <c r="DE7" s="25">
        <v>84.24</v>
      </c>
      <c r="DF7" s="25">
        <v>84.19</v>
      </c>
      <c r="DG7" s="25">
        <v>90.12</v>
      </c>
      <c r="DH7" s="25">
        <v>56.39</v>
      </c>
      <c r="DI7" s="25">
        <v>57.23</v>
      </c>
      <c r="DJ7" s="25">
        <v>57.7</v>
      </c>
      <c r="DK7" s="25">
        <v>56.61</v>
      </c>
      <c r="DL7" s="25">
        <v>52.72</v>
      </c>
      <c r="DM7" s="25">
        <v>47.28</v>
      </c>
      <c r="DN7" s="25">
        <v>47.66</v>
      </c>
      <c r="DO7" s="25">
        <v>48.17</v>
      </c>
      <c r="DP7" s="25">
        <v>48.83</v>
      </c>
      <c r="DQ7" s="25">
        <v>49.96</v>
      </c>
      <c r="DR7" s="25">
        <v>50.88</v>
      </c>
      <c r="DS7" s="25">
        <v>0</v>
      </c>
      <c r="DT7" s="25">
        <v>0</v>
      </c>
      <c r="DU7" s="25">
        <v>0</v>
      </c>
      <c r="DV7" s="25">
        <v>0</v>
      </c>
      <c r="DW7" s="25">
        <v>0</v>
      </c>
      <c r="DX7" s="25">
        <v>12.19</v>
      </c>
      <c r="DY7" s="25">
        <v>15.1</v>
      </c>
      <c r="DZ7" s="25">
        <v>17.12</v>
      </c>
      <c r="EA7" s="25">
        <v>18.18</v>
      </c>
      <c r="EB7" s="25">
        <v>19.32</v>
      </c>
      <c r="EC7" s="25">
        <v>22.3</v>
      </c>
      <c r="ED7" s="25">
        <v>0.54</v>
      </c>
      <c r="EE7" s="25">
        <v>0</v>
      </c>
      <c r="EF7" s="25">
        <v>0.48</v>
      </c>
      <c r="EG7" s="25">
        <v>0.34</v>
      </c>
      <c r="EH7" s="25">
        <v>1.06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篠栗町</cp:lastModifiedBy>
  <dcterms:created xsi:type="dcterms:W3CDTF">2022-12-01T01:05:13Z</dcterms:created>
  <dcterms:modified xsi:type="dcterms:W3CDTF">2023-01-13T03:17:33Z</dcterms:modified>
  <cp:category/>
</cp:coreProperties>
</file>