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上下水道課　総務係\2021（R3）年度\007_外部機関／外部情報\03_通知／照会（国、県、他の自治体）\福岡県企画・地域振興部市町村支援課理財係\20220107_【１月25日（火）期限】【依頼】公営企業に係る経営比較分析表（令和２年度決算）の分析等について\02_回答\【経営比較分析表】2020_403423_46_010\"/>
    </mc:Choice>
  </mc:AlternateContent>
  <workbookProtection workbookAlgorithmName="SHA-512" workbookHashValue="fzvXLK9v3MhNH1bv3eSacber923yRprjUKDFVKBsmAMM360WTFZTe53auI6aCBiG3+9DAthqQUY1kpVos0otCw==" workbookSaltValue="goI5lZu2nemr1d4D7J/nrA==" workbookSpinCount="100000" lockStructure="1"/>
  <bookViews>
    <workbookView xWindow="0" yWindow="0" windowWidth="15345" windowHeight="42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<sst xmlns="http://schemas.openxmlformats.org/spreadsheetml/2006/main" count="228" uniqueCount="113">
  <si>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</si>
  <si>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</si>
  <si>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</si>
  <si>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</si>
  <si>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</si>
  <si>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</si>
  <si>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</si>
  <si>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</si>
  <si>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</si>
  <si>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</si>
  <si>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</si>
  <si>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</si>
  <si>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</si>
  <si>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</si>
  <si>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</si>
  <si>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</si>
  <si>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</si>
  <si>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</si>
  <si>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</si>
  <si>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</si>
  <si>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</si>
  <si>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</si>
  <si>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</si>
  <si>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</si>
  <si>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</si>
  <si>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</si>
  <si>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</si>
  <si>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</si>
  <si>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</si>
  <si>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</si>
  <si>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</si>
  <si>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</si>
  <si>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</si>
  <si>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</si>
  <si>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</si>
  <si>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</si>
  <si>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</si>
  <si>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</si>
  <si>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</si>
  <si>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</si>
  <si>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</si>
  <si>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</si>
  <si>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</si>
  <si>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</si>
  <si>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</si>
  <si>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</si>
  <si>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</si>
  <si>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</si>
  <si>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</si>
  <si>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</si>
  <si>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</si>
  <si>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</si>
  <si>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</si>
  <si>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</si>
  <si>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</si>
  <si>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</si>
  <si>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</si>
  <si>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</si>
  <si>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</si>
  <si>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</si>
  <si>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</si>
  <si>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</si>
  <si>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</si>
  <si>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</si>
  <si>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</si>
  <si>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</si>
  <si>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</si>
  <si>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</si>
  <si>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</si>
  <si>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</si>
  <si>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</si>
  <si>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</si>
  <si>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</si>
  <si>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</si>
  <si>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</si>
  <si>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</si>
  <si>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</si>
  <si>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</si>
  <si>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</si>
  <si>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</si>
  <si>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</si>
  <si>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</si>
  <si>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</si>
  <si>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</si>
  <si>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</si>
  <si>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</si>
  <si>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</si>
  <si>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</si>
  <si>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</si>
  <si>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</si>
  <si>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</si>
  <si>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</si>
  <si>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</si>
  <si>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篠栗町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</si>
  <si>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</si>
  <si>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</si>
  <si>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</si>
  <si>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</si>
  <si>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</si>
  <si>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</si>
  <si>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</si>
  <si>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</si>
  <si>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</si>
  <si>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</si>
  <si>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</si>
  <si>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</si>
  <si>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</si>
  <si>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</si>
  <si>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</si>
  <si>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</si>
  <si>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については、耐用年数を超えて使用しているものは無く、毎年の更新も同規模団体に近い水準で行っている。しかし、管路以外の機械等の中には耐用年数を超えて稼働しているものがあり、中長期的な計画に基づいて更新していく必要がある。</t>
    <phoneticPr fontId="4"/>
  </si>
  <si>
    <t>　本町水道事業は、昭和40年代から昭和50年代での簡易水道の統合等により、集中して整備した多くの配水施設や水道管などが更新時期を迎えており、水道施設の早急かつ計画的な整備が急務となっている。
　また、令和元年度に水道料金を平均約14％増となる料金改定を行ったものの、今後は人口減少による料金収入の減少も見込まれるため、厳しい財政状況が予想される。
　各指標の結果に、人口減少や更新需要の増大といった様々な課題を踏まえて、事業の健全運営を将来にわたって維持するための取り組みについて、検討を進めていく必要がある。</t>
    <phoneticPr fontId="4"/>
  </si>
  <si>
    <t>①経常収支比率
令和元年度に実施した料金改定により、給水収益が増加し「経常収支比率」が100％を超え、令和２年度もその比率を維持している。
③流動比率
1年以内に支払うべき債務に対して支払うことができる現金等があることを示す100％以上を示しており流動資産は増加傾向にある。
④企業債残高対給水収益比率
今後も継続的に起債借入を要するため、引き続き給水収益の確保が必要となる。
⑤令和２年度に新型コロナウイルス感染症の影響を踏まえた水道料金の減免を実施したため、一時的に「料金回収率」が100％を下回った。
⑥給水原価
経常費用の増加に伴い給水原価が上昇し、類似団体平均を上回る数値となった。
⑦施設利用率
類似団体平均よりも高い数値で推移しており、遊休施設は少なく施設の利用状況や規模は適正である。
⑧有収率
類似団体平均と比較しても高い数値で推移しており、供給した配水量の無駄が少なく上手く収益につながっている。</t>
    <rPh sb="14" eb="16">
      <t>ジッシ</t>
    </rPh>
    <rPh sb="51" eb="53">
      <t>レイワ</t>
    </rPh>
    <rPh sb="54" eb="56">
      <t>ネンド</t>
    </rPh>
    <rPh sb="59" eb="61">
      <t>ヒリツ</t>
    </rPh>
    <rPh sb="62" eb="64">
      <t>イジ</t>
    </rPh>
    <rPh sb="129" eb="131">
      <t>ゾウカ</t>
    </rPh>
    <rPh sb="190" eb="192">
      <t>レイワ</t>
    </rPh>
    <rPh sb="193" eb="195">
      <t>ネンド</t>
    </rPh>
    <rPh sb="196" eb="198">
      <t>シンガタ</t>
    </rPh>
    <rPh sb="205" eb="208">
      <t>カンセンショウ</t>
    </rPh>
    <rPh sb="209" eb="211">
      <t>エイキョウ</t>
    </rPh>
    <rPh sb="212" eb="213">
      <t>フ</t>
    </rPh>
    <rPh sb="216" eb="218">
      <t>スイドウ</t>
    </rPh>
    <rPh sb="218" eb="220">
      <t>リョウキン</t>
    </rPh>
    <rPh sb="221" eb="223">
      <t>ゲンメン</t>
    </rPh>
    <rPh sb="224" eb="226">
      <t>ジッシ</t>
    </rPh>
    <rPh sb="231" eb="234">
      <t>イチジテキ</t>
    </rPh>
    <rPh sb="248" eb="249">
      <t>シタ</t>
    </rPh>
    <rPh sb="260" eb="262">
      <t>ケイジョウ</t>
    </rPh>
    <rPh sb="262" eb="264">
      <t>ヒヨウ</t>
    </rPh>
    <rPh sb="265" eb="267">
      <t>ゾウカ</t>
    </rPh>
    <rPh sb="268" eb="269">
      <t>トモナ</t>
    </rPh>
    <rPh sb="270" eb="272">
      <t>キュウスイ</t>
    </rPh>
    <rPh sb="272" eb="274">
      <t>ゲンカ</t>
    </rPh>
    <rPh sb="275" eb="277">
      <t>ジョウショウ</t>
    </rPh>
    <rPh sb="286" eb="288">
      <t>ウワマワ</t>
    </rPh>
    <rPh sb="289" eb="29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</si>
</sst>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0.49</c:v>
                </c:pt>
                <c:pt idx="1">
                  <c:v>0.54</c:v>
                </c:pt>
                <c:pt idx="2" formatCode="#,##0.00;&quot;△&quot;#,##0.00">
                  <c:v>0</c:v>
                </c:pt>
                <c:pt idx="3">
                  <c:v>0.48</c:v>
                </c:pt>
                <c:pt idx="4">
                  <c:v>0.34</c:v>
                </c:pt>
              </c:numCache>
            </c:numRef>
          </c:val>
          <c:extLst>
            <c:ext xmlns:c16="http://schemas.microsoft.com/office/drawing/2014/chart" uri="{C3380CC4-5D6E-409C-BE32-E72D297353CC}">
              <c16:uniqueId val="{00000000-F4D5-4152-ABAA-194BED8273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F4D5-4152-ABAA-194BED8273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70.59</c:v>
                </c:pt>
                <c:pt idx="1">
                  <c:v>72.069999999999993</c:v>
                </c:pt>
                <c:pt idx="2">
                  <c:v>72.84</c:v>
                </c:pt>
                <c:pt idx="3">
                  <c:v>72.849999999999994</c:v>
                </c:pt>
                <c:pt idx="4">
                  <c:v>75.02</c:v>
                </c:pt>
              </c:numCache>
            </c:numRef>
          </c:val>
          <c:extLst>
            <c:ext xmlns:c16="http://schemas.microsoft.com/office/drawing/2014/chart" uri="{C3380CC4-5D6E-409C-BE32-E72D297353CC}">
              <c16:uniqueId val="{00000000-03D1-4069-B88F-753AD6CE12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03D1-4069-B88F-753AD6CE12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97.76</c:v>
                </c:pt>
                <c:pt idx="1">
                  <c:v>96.8</c:v>
                </c:pt>
                <c:pt idx="2">
                  <c:v>95.55</c:v>
                </c:pt>
                <c:pt idx="3">
                  <c:v>95.13</c:v>
                </c:pt>
                <c:pt idx="4">
                  <c:v>95.51</c:v>
                </c:pt>
              </c:numCache>
            </c:numRef>
          </c:val>
          <c:extLst>
            <c:ext xmlns:c16="http://schemas.microsoft.com/office/drawing/2014/chart" uri="{C3380CC4-5D6E-409C-BE32-E72D297353CC}">
              <c16:uniqueId val="{00000000-01BF-4A14-8B8B-9EC3C4DE7D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01BF-4A14-8B8B-9EC3C4DE7D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96.48</c:v>
                </c:pt>
                <c:pt idx="1">
                  <c:v>104.21</c:v>
                </c:pt>
                <c:pt idx="2">
                  <c:v>90.99</c:v>
                </c:pt>
                <c:pt idx="3">
                  <c:v>114.09</c:v>
                </c:pt>
                <c:pt idx="4">
                  <c:v>110.39</c:v>
                </c:pt>
              </c:numCache>
            </c:numRef>
          </c:val>
          <c:extLst>
            <c:ext xmlns:c16="http://schemas.microsoft.com/office/drawing/2014/chart" uri="{C3380CC4-5D6E-409C-BE32-E72D297353CC}">
              <c16:uniqueId val="{00000000-D15E-4CBA-8B39-BB60344EB7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D15E-4CBA-8B39-BB60344EB7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55.61</c:v>
                </c:pt>
                <c:pt idx="1">
                  <c:v>56.39</c:v>
                </c:pt>
                <c:pt idx="2">
                  <c:v>57.23</c:v>
                </c:pt>
                <c:pt idx="3">
                  <c:v>57.7</c:v>
                </c:pt>
                <c:pt idx="4">
                  <c:v>56.61</c:v>
                </c:pt>
              </c:numCache>
            </c:numRef>
          </c:val>
          <c:extLst>
            <c:ext xmlns:c16="http://schemas.microsoft.com/office/drawing/2014/chart" uri="{C3380CC4-5D6E-409C-BE32-E72D297353CC}">
              <c16:uniqueId val="{00000000-232C-40D9-9609-239507803E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232C-40D9-9609-239507803E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4A-4D17-AB8A-A506CA3CEC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FB4A-4D17-AB8A-A506CA3CEC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8E-47D1-B1AE-971F1C9848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EC8E-47D1-B1AE-971F1C9848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452.52</c:v>
                </c:pt>
                <c:pt idx="1">
                  <c:v>442.04</c:v>
                </c:pt>
                <c:pt idx="2">
                  <c:v>420.92</c:v>
                </c:pt>
                <c:pt idx="3">
                  <c:v>421.55</c:v>
                </c:pt>
                <c:pt idx="4">
                  <c:v>434.33</c:v>
                </c:pt>
              </c:numCache>
            </c:numRef>
          </c:val>
          <c:extLst>
            <c:ext xmlns:c16="http://schemas.microsoft.com/office/drawing/2014/chart" uri="{C3380CC4-5D6E-409C-BE32-E72D297353CC}">
              <c16:uniqueId val="{00000000-F9C8-4EF1-9580-CE4CB64EC5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F9C8-4EF1-9580-CE4CB64EC5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230.18</c:v>
                </c:pt>
                <c:pt idx="1">
                  <c:v>222.6</c:v>
                </c:pt>
                <c:pt idx="2">
                  <c:v>218.02</c:v>
                </c:pt>
                <c:pt idx="3">
                  <c:v>190.23</c:v>
                </c:pt>
                <c:pt idx="4">
                  <c:v>213.6</c:v>
                </c:pt>
              </c:numCache>
            </c:numRef>
          </c:val>
          <c:extLst>
            <c:ext xmlns:c16="http://schemas.microsoft.com/office/drawing/2014/chart" uri="{C3380CC4-5D6E-409C-BE32-E72D297353CC}">
              <c16:uniqueId val="{00000000-C855-4FDE-9A08-642ECD7FAC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C855-4FDE-9A08-642ECD7FAC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90.11</c:v>
                </c:pt>
                <c:pt idx="1">
                  <c:v>92.49</c:v>
                </c:pt>
                <c:pt idx="2">
                  <c:v>80.38</c:v>
                </c:pt>
                <c:pt idx="3">
                  <c:v>107.8</c:v>
                </c:pt>
                <c:pt idx="4">
                  <c:v>96.75</c:v>
                </c:pt>
              </c:numCache>
            </c:numRef>
          </c:val>
          <c:extLst>
            <c:ext xmlns:c16="http://schemas.microsoft.com/office/drawing/2014/chart" uri="{C3380CC4-5D6E-409C-BE32-E72D297353CC}">
              <c16:uniqueId val="{00000000-3F74-4DC7-AD12-9C941C228D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3F74-4DC7-AD12-9C941C228D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173.63</c:v>
                </c:pt>
                <c:pt idx="1">
                  <c:v>171.3</c:v>
                </c:pt>
                <c:pt idx="2">
                  <c:v>197.05</c:v>
                </c:pt>
                <c:pt idx="3">
                  <c:v>168.84</c:v>
                </c:pt>
                <c:pt idx="4">
                  <c:v>173.54</c:v>
                </c:pt>
              </c:numCache>
            </c:numRef>
          </c:val>
          <c:extLst>
            <c:ext xmlns:c16="http://schemas.microsoft.com/office/drawing/2014/chart" uri="{C3380CC4-5D6E-409C-BE32-E72D297353CC}">
              <c16:uniqueId val="{00000000-8E53-4023-9D3A-9E92062788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E53-4023-9D3A-9E92062788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C6" sqref="B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篠栗町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31536</v>
      </c>
      <c r="AM8" s="71"/>
      <c r="AN8" s="71"/>
      <c r="AO8" s="71"/>
      <c r="AP8" s="71"/>
      <c r="AQ8" s="71"/>
      <c r="AR8" s="71"/>
      <c r="AS8" s="71"/>
      <c r="AT8" s="67">
        <f>データ!$S$6</f>
        <v>38.93</v>
      </c>
      <c r="AU8" s="68"/>
      <c r="AV8" s="68"/>
      <c r="AW8" s="68"/>
      <c r="AX8" s="68"/>
      <c r="AY8" s="68"/>
      <c r="AZ8" s="68"/>
      <c r="BA8" s="68"/>
      <c r="BB8" s="70">
        <f>データ!$T$6</f>
        <v>810.07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70.62</v>
      </c>
      <c r="J10" s="68"/>
      <c r="K10" s="68"/>
      <c r="L10" s="68"/>
      <c r="M10" s="68"/>
      <c r="N10" s="68"/>
      <c r="O10" s="69"/>
      <c r="P10" s="70">
        <f>データ!$P$6</f>
        <v>96.95</v>
      </c>
      <c r="Q10" s="70"/>
      <c r="R10" s="70"/>
      <c r="S10" s="70"/>
      <c r="T10" s="70"/>
      <c r="U10" s="70"/>
      <c r="V10" s="70"/>
      <c r="W10" s="71">
        <f>データ!$Q$6</f>
        <v>3245</v>
      </c>
      <c r="X10" s="71"/>
      <c r="Y10" s="71"/>
      <c r="Z10" s="71"/>
      <c r="AA10" s="71"/>
      <c r="AB10" s="71"/>
      <c r="AC10" s="71"/>
      <c r="AD10" s="2"/>
      <c r="AE10" s="2"/>
      <c r="AF10" s="2"/>
      <c r="AG10" s="2"/>
      <c r="AH10" s="4"/>
      <c r="AI10" s="4"/>
      <c r="AJ10" s="4"/>
      <c r="AK10" s="4"/>
      <c r="AL10" s="71">
        <f>データ!$U$6</f>
        <v>30424</v>
      </c>
      <c r="AM10" s="71"/>
      <c r="AN10" s="71"/>
      <c r="AO10" s="71"/>
      <c r="AP10" s="71"/>
      <c r="AQ10" s="71"/>
      <c r="AR10" s="71"/>
      <c r="AS10" s="71"/>
      <c r="AT10" s="67">
        <f>データ!$V$6</f>
        <v>7.91</v>
      </c>
      <c r="AU10" s="68"/>
      <c r="AV10" s="68"/>
      <c r="AW10" s="68"/>
      <c r="AX10" s="68"/>
      <c r="AY10" s="68"/>
      <c r="AZ10" s="68"/>
      <c r="BA10" s="68"/>
      <c r="BB10" s="70">
        <f>データ!$W$6</f>
        <v>3846.27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82Pq51+MtXqGNSBG+m3y6FttJaAp812nc8VMcg8QoF47ciHjbRmRdk5s71hdSvnDaGC/idnf6nqBxtQWnQJVw==" saltValue="5ul9ob8vi7EDuA1txMFA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403423</v>
      </c>
      <c r="D6" s="34">
        <f t="shared" si="3"/>
        <v>46</v>
      </c>
      <c r="E6" s="34">
        <f t="shared" si="3"/>
        <v>1</v>
      </c>
      <c r="F6" s="34">
        <f t="shared" si="3"/>
        <v>0</v>
      </c>
      <c r="G6" s="34">
        <f t="shared" si="3"/>
        <v>1</v>
      </c>
      <c r="H6" s="34" t="str">
        <f t="shared" si="3"/>
        <v>福岡県　篠栗町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70.62</v>
      </c>
      <c r="P6" s="35">
        <f t="shared" si="3"/>
        <v>96.95</v>
      </c>
      <c r="Q6" s="35">
        <f t="shared" si="3"/>
        <v>3245</v>
      </c>
      <c r="R6" s="35">
        <f t="shared" si="3"/>
        <v>31536</v>
      </c>
      <c r="S6" s="35">
        <f t="shared" si="3"/>
        <v>38.93</v>
      </c>
      <c r="T6" s="35">
        <f t="shared" si="3"/>
        <v>810.07</v>
      </c>
      <c r="U6" s="35">
        <f t="shared" si="3"/>
        <v>30424</v>
      </c>
      <c r="V6" s="35">
        <f t="shared" si="3"/>
        <v>7.91</v>
      </c>
      <c r="W6" s="35">
        <f t="shared" si="3"/>
        <v>3846.27</v>
      </c>
      <c r="X6" s="36">
        <f>IF(X7="",NA(),X7)</f>
        <v>96.48</v>
      </c>
      <c r="Y6" s="36">
        <f t="shared" ref="Y6:AG6" si="4">IF(Y7="",NA(),Y7)</f>
        <v>104.21</v>
      </c>
      <c r="Z6" s="36">
        <f t="shared" si="4"/>
        <v>90.99</v>
      </c>
      <c r="AA6" s="36">
        <f t="shared" si="4"/>
        <v>114.09</v>
      </c>
      <c r="AB6" s="36">
        <f t="shared" si="4"/>
        <v>110.39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452.52</v>
      </c>
      <c r="AU6" s="36">
        <f t="shared" ref="AU6:BC6" si="6">IF(AU7="",NA(),AU7)</f>
        <v>442.04</v>
      </c>
      <c r="AV6" s="36">
        <f t="shared" si="6"/>
        <v>420.92</v>
      </c>
      <c r="AW6" s="36">
        <f t="shared" si="6"/>
        <v>421.55</v>
      </c>
      <c r="AX6" s="36">
        <f t="shared" si="6"/>
        <v>434.33</v>
      </c>
      <c r="AY6" s="36">
        <f t="shared" si="6"/>
        <v>377.63</v>
      </c>
      <c r="AZ6" s="36">
        <f t="shared" si="6"/>
        <v>357.34</v>
      </c>
      <c r="BA6" s="36">
        <f t="shared" si="6"/>
        <v>366.03</v>
      </c>
      <c r="BB6" s="36">
        <f t="shared" si="6"/>
        <v>365.18</v>
      </c>
      <c r="BC6" s="36">
        <f t="shared" si="6"/>
        <v>327.77</v>
      </c>
      <c r="BD6" s="35" t="str">
        <f>IF(BD7="","",IF(BD7="-","【-】","【"&amp;SUBSTITUTE(TEXT(BD7,"#,##0.00"),"-","△")&amp;"】"))</f>
        <v>【260.31】</v>
      </c>
      <c r="BE6" s="36">
        <f>IF(BE7="",NA(),BE7)</f>
        <v>230.18</v>
      </c>
      <c r="BF6" s="36">
        <f t="shared" ref="BF6:BN6" si="7">IF(BF7="",NA(),BF7)</f>
        <v>222.6</v>
      </c>
      <c r="BG6" s="36">
        <f t="shared" si="7"/>
        <v>218.02</v>
      </c>
      <c r="BH6" s="36">
        <f t="shared" si="7"/>
        <v>190.23</v>
      </c>
      <c r="BI6" s="36">
        <f t="shared" si="7"/>
        <v>213.6</v>
      </c>
      <c r="BJ6" s="36">
        <f t="shared" si="7"/>
        <v>364.71</v>
      </c>
      <c r="BK6" s="36">
        <f t="shared" si="7"/>
        <v>373.69</v>
      </c>
      <c r="BL6" s="36">
        <f t="shared" si="7"/>
        <v>370.12</v>
      </c>
      <c r="BM6" s="36">
        <f t="shared" si="7"/>
        <v>371.65</v>
      </c>
      <c r="BN6" s="36">
        <f t="shared" si="7"/>
        <v>397.1</v>
      </c>
      <c r="BO6" s="35" t="str">
        <f>IF(BO7="","",IF(BO7="-","【-】","【"&amp;SUBSTITUTE(TEXT(BO7,"#,##0.00"),"-","△")&amp;"】"))</f>
        <v>【275.67】</v>
      </c>
      <c r="BP6" s="36">
        <f>IF(BP7="",NA(),BP7)</f>
        <v>90.11</v>
      </c>
      <c r="BQ6" s="36">
        <f t="shared" ref="BQ6:BY6" si="8">IF(BQ7="",NA(),BQ7)</f>
        <v>92.49</v>
      </c>
      <c r="BR6" s="36">
        <f t="shared" si="8"/>
        <v>80.38</v>
      </c>
      <c r="BS6" s="36">
        <f t="shared" si="8"/>
        <v>107.8</v>
      </c>
      <c r="BT6" s="36">
        <f t="shared" si="8"/>
        <v>96.75</v>
      </c>
      <c r="BU6" s="36">
        <f t="shared" si="8"/>
        <v>100.65</v>
      </c>
      <c r="BV6" s="36">
        <f t="shared" si="8"/>
        <v>99.87</v>
      </c>
      <c r="BW6" s="36">
        <f t="shared" si="8"/>
        <v>100.42</v>
      </c>
      <c r="BX6" s="36">
        <f t="shared" si="8"/>
        <v>98.77</v>
      </c>
      <c r="BY6" s="36">
        <f t="shared" si="8"/>
        <v>95.79</v>
      </c>
      <c r="BZ6" s="35" t="str">
        <f>IF(BZ7="","",IF(BZ7="-","【-】","【"&amp;SUBSTITUTE(TEXT(BZ7,"#,##0.00"),"-","△")&amp;"】"))</f>
        <v>【100.05】</v>
      </c>
      <c r="CA6" s="36">
        <f>IF(CA7="",NA(),CA7)</f>
        <v>173.63</v>
      </c>
      <c r="CB6" s="36">
        <f t="shared" ref="CB6:CJ6" si="9">IF(CB7="",NA(),CB7)</f>
        <v>171.3</v>
      </c>
      <c r="CC6" s="36">
        <f t="shared" si="9"/>
        <v>197.05</v>
      </c>
      <c r="CD6" s="36">
        <f t="shared" si="9"/>
        <v>168.84</v>
      </c>
      <c r="CE6" s="36">
        <f t="shared" si="9"/>
        <v>173.54</v>
      </c>
      <c r="CF6" s="36">
        <f t="shared" si="9"/>
        <v>170.19</v>
      </c>
      <c r="CG6" s="36">
        <f t="shared" si="9"/>
        <v>171.81</v>
      </c>
      <c r="CH6" s="36">
        <f t="shared" si="9"/>
        <v>171.67</v>
      </c>
      <c r="CI6" s="36">
        <f t="shared" si="9"/>
        <v>173.67</v>
      </c>
      <c r="CJ6" s="36">
        <f t="shared" si="9"/>
        <v>171.13</v>
      </c>
      <c r="CK6" s="35" t="str">
        <f>IF(CK7="","",IF(CK7="-","【-】","【"&amp;SUBSTITUTE(TEXT(CK7,"#,##0.00"),"-","△")&amp;"】"))</f>
        <v>【166.40】</v>
      </c>
      <c r="CL6" s="36">
        <f>IF(CL7="",NA(),CL7)</f>
        <v>70.59</v>
      </c>
      <c r="CM6" s="36">
        <f t="shared" ref="CM6:CU6" si="10">IF(CM7="",NA(),CM7)</f>
        <v>72.069999999999993</v>
      </c>
      <c r="CN6" s="36">
        <f t="shared" si="10"/>
        <v>72.84</v>
      </c>
      <c r="CO6" s="36">
        <f t="shared" si="10"/>
        <v>72.849999999999994</v>
      </c>
      <c r="CP6" s="36">
        <f t="shared" si="10"/>
        <v>75.02</v>
      </c>
      <c r="CQ6" s="36">
        <f t="shared" si="10"/>
        <v>59.01</v>
      </c>
      <c r="CR6" s="36">
        <f t="shared" si="10"/>
        <v>60.03</v>
      </c>
      <c r="CS6" s="36">
        <f t="shared" si="10"/>
        <v>59.74</v>
      </c>
      <c r="CT6" s="36">
        <f t="shared" si="10"/>
        <v>59.67</v>
      </c>
      <c r="CU6" s="36">
        <f t="shared" si="10"/>
        <v>60.12</v>
      </c>
      <c r="CV6" s="35" t="str">
        <f>IF(CV7="","",IF(CV7="-","【-】","【"&amp;SUBSTITUTE(TEXT(CV7,"#,##0.00"),"-","△")&amp;"】"))</f>
        <v>【60.69】</v>
      </c>
      <c r="CW6" s="36">
        <f>IF(CW7="",NA(),CW7)</f>
        <v>97.76</v>
      </c>
      <c r="CX6" s="36">
        <f t="shared" ref="CX6:DF6" si="11">IF(CX7="",NA(),CX7)</f>
        <v>96.8</v>
      </c>
      <c r="CY6" s="36">
        <f t="shared" si="11"/>
        <v>95.55</v>
      </c>
      <c r="CZ6" s="36">
        <f t="shared" si="11"/>
        <v>95.13</v>
      </c>
      <c r="DA6" s="36">
        <f t="shared" si="11"/>
        <v>95.51</v>
      </c>
      <c r="DB6" s="36">
        <f t="shared" si="11"/>
        <v>85.37</v>
      </c>
      <c r="DC6" s="36">
        <f t="shared" si="11"/>
        <v>84.81</v>
      </c>
      <c r="DD6" s="36">
        <f t="shared" si="11"/>
        <v>84.8</v>
      </c>
      <c r="DE6" s="36">
        <f t="shared" si="11"/>
        <v>84.6</v>
      </c>
      <c r="DF6" s="36">
        <f t="shared" si="11"/>
        <v>84.24</v>
      </c>
      <c r="DG6" s="35" t="str">
        <f>IF(DG7="","",IF(DG7="-","【-】","【"&amp;SUBSTITUTE(TEXT(DG7,"#,##0.00"),"-","△")&amp;"】"))</f>
        <v>【89.82】</v>
      </c>
      <c r="DH6" s="36">
        <f>IF(DH7="",NA(),DH7)</f>
        <v>55.61</v>
      </c>
      <c r="DI6" s="36">
        <f t="shared" ref="DI6:DQ6" si="12">IF(DI7="",NA(),DI7)</f>
        <v>56.39</v>
      </c>
      <c r="DJ6" s="36">
        <f t="shared" si="12"/>
        <v>57.23</v>
      </c>
      <c r="DK6" s="36">
        <f t="shared" si="12"/>
        <v>57.7</v>
      </c>
      <c r="DL6" s="36">
        <f t="shared" si="12"/>
        <v>56.61</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6">
        <f>IF(ED7="",NA(),ED7)</f>
        <v>0.49</v>
      </c>
      <c r="EE6" s="36">
        <f t="shared" ref="EE6:EM6" si="14">IF(EE7="",NA(),EE7)</f>
        <v>0.54</v>
      </c>
      <c r="EF6" s="35">
        <f t="shared" si="14"/>
        <v>0</v>
      </c>
      <c r="EG6" s="36">
        <f t="shared" si="14"/>
        <v>0.48</v>
      </c>
      <c r="EH6" s="36">
        <f t="shared" si="14"/>
        <v>0.34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403423</v>
      </c>
      <c r="D7" s="38">
        <v>46</v>
      </c>
      <c r="E7" s="38">
        <v>1</v>
      </c>
      <c r="F7" s="38">
        <v>0</v>
      </c>
      <c r="G7" s="38">
        <v>1</v>
      </c>
      <c r="H7" s="38" t="s">
        <v>93</v>
      </c>
      <c r="I7" s="38" t="s">
        <v>94</v>
      </c>
      <c r="J7" s="38" t="s">
        <v>95</v>
      </c>
      <c r="K7" s="38" t="s">
        <v>96</v>
      </c>
      <c r="L7" s="38" t="s">
        <v>97</v>
      </c>
      <c r="M7" s="38" t="s">
        <v>98</v>
      </c>
      <c r="N7" s="39" t="s">
        <v>99</v>
      </c>
      <c r="O7" s="39">
        <v>70.62</v>
      </c>
      <c r="P7" s="39">
        <v>96.95</v>
      </c>
      <c r="Q7" s="39">
        <v>3245</v>
      </c>
      <c r="R7" s="39">
        <v>31536</v>
      </c>
      <c r="S7" s="39">
        <v>38.93</v>
      </c>
      <c r="T7" s="39">
        <v>810.07</v>
      </c>
      <c r="U7" s="39">
        <v>30424</v>
      </c>
      <c r="V7" s="39">
        <v>7.91</v>
      </c>
      <c r="W7" s="39">
        <v>3846.27</v>
      </c>
      <c r="X7" s="39">
        <v>96.48</v>
      </c>
      <c r="Y7" s="39">
        <v>104.21</v>
      </c>
      <c r="Z7" s="39">
        <v>90.99</v>
      </c>
      <c r="AA7" s="39">
        <v>114.09</v>
      </c>
      <c r="AB7" s="39">
        <v>110.39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452.52</v>
      </c>
      <c r="AU7" s="39">
        <v>442.04</v>
      </c>
      <c r="AV7" s="39">
        <v>420.92</v>
      </c>
      <c r="AW7" s="39">
        <v>421.55</v>
      </c>
      <c r="AX7" s="39">
        <v>434.33</v>
      </c>
      <c r="AY7" s="39">
        <v>377.63</v>
      </c>
      <c r="AZ7" s="39">
        <v>357.34</v>
      </c>
      <c r="BA7" s="39">
        <v>366.03</v>
      </c>
      <c r="BB7" s="39">
        <v>365.18</v>
      </c>
      <c r="BC7" s="39">
        <v>327.77</v>
      </c>
      <c r="BD7" s="39">
        <v>260.31</v>
      </c>
      <c r="BE7" s="39">
        <v>230.18</v>
      </c>
      <c r="BF7" s="39">
        <v>222.6</v>
      </c>
      <c r="BG7" s="39">
        <v>218.02</v>
      </c>
      <c r="BH7" s="39">
        <v>190.23</v>
      </c>
      <c r="BI7" s="39">
        <v>213.6</v>
      </c>
      <c r="BJ7" s="39">
        <v>364.71</v>
      </c>
      <c r="BK7" s="39">
        <v>373.69</v>
      </c>
      <c r="BL7" s="39">
        <v>370.12</v>
      </c>
      <c r="BM7" s="39">
        <v>371.65</v>
      </c>
      <c r="BN7" s="39">
        <v>397.1</v>
      </c>
      <c r="BO7" s="39">
        <v>275.67</v>
      </c>
      <c r="BP7" s="39">
        <v>90.11</v>
      </c>
      <c r="BQ7" s="39">
        <v>92.49</v>
      </c>
      <c r="BR7" s="39">
        <v>80.38</v>
      </c>
      <c r="BS7" s="39">
        <v>107.8</v>
      </c>
      <c r="BT7" s="39">
        <v>96.75</v>
      </c>
      <c r="BU7" s="39">
        <v>100.65</v>
      </c>
      <c r="BV7" s="39">
        <v>99.87</v>
      </c>
      <c r="BW7" s="39">
        <v>100.42</v>
      </c>
      <c r="BX7" s="39">
        <v>98.77</v>
      </c>
      <c r="BY7" s="39">
        <v>95.79</v>
      </c>
      <c r="BZ7" s="39">
        <v>100.05</v>
      </c>
      <c r="CA7" s="39">
        <v>173.63</v>
      </c>
      <c r="CB7" s="39">
        <v>171.3</v>
      </c>
      <c r="CC7" s="39">
        <v>197.05</v>
      </c>
      <c r="CD7" s="39">
        <v>168.84</v>
      </c>
      <c r="CE7" s="39">
        <v>173.54</v>
      </c>
      <c r="CF7" s="39">
        <v>170.19</v>
      </c>
      <c r="CG7" s="39">
        <v>171.81</v>
      </c>
      <c r="CH7" s="39">
        <v>171.67</v>
      </c>
      <c r="CI7" s="39">
        <v>173.67</v>
      </c>
      <c r="CJ7" s="39">
        <v>171.13</v>
      </c>
      <c r="CK7" s="39">
        <v>166.4</v>
      </c>
      <c r="CL7" s="39">
        <v>70.59</v>
      </c>
      <c r="CM7" s="39">
        <v>72.069999999999993</v>
      </c>
      <c r="CN7" s="39">
        <v>72.84</v>
      </c>
      <c r="CO7" s="39">
        <v>72.849999999999994</v>
      </c>
      <c r="CP7" s="39">
        <v>75.02</v>
      </c>
      <c r="CQ7" s="39">
        <v>59.01</v>
      </c>
      <c r="CR7" s="39">
        <v>60.03</v>
      </c>
      <c r="CS7" s="39">
        <v>59.74</v>
      </c>
      <c r="CT7" s="39">
        <v>59.67</v>
      </c>
      <c r="CU7" s="39">
        <v>60.12</v>
      </c>
      <c r="CV7" s="39">
        <v>60.69</v>
      </c>
      <c r="CW7" s="39">
        <v>97.76</v>
      </c>
      <c r="CX7" s="39">
        <v>96.8</v>
      </c>
      <c r="CY7" s="39">
        <v>95.55</v>
      </c>
      <c r="CZ7" s="39">
        <v>95.13</v>
      </c>
      <c r="DA7" s="39">
        <v>95.51</v>
      </c>
      <c r="DB7" s="39">
        <v>85.37</v>
      </c>
      <c r="DC7" s="39">
        <v>84.81</v>
      </c>
      <c r="DD7" s="39">
        <v>84.8</v>
      </c>
      <c r="DE7" s="39">
        <v>84.6</v>
      </c>
      <c r="DF7" s="39">
        <v>84.24</v>
      </c>
      <c r="DG7" s="39">
        <v>89.82</v>
      </c>
      <c r="DH7" s="39">
        <v>55.61</v>
      </c>
      <c r="DI7" s="39">
        <v>56.39</v>
      </c>
      <c r="DJ7" s="39">
        <v>57.23</v>
      </c>
      <c r="DK7" s="39">
        <v>57.7</v>
      </c>
      <c r="DL7" s="39">
        <v>56.61</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0.49</v>
      </c>
      <c r="EE7" s="39">
        <v>0.54</v>
      </c>
      <c r="EF7" s="39">
        <v>0</v>
      </c>
      <c r="EG7" s="39">
        <v>0.48</v>
      </c>
      <c r="EH7" s="39">
        <v>0.34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篠栗町</cp:lastModifiedBy>
  <dcterms:created xsi:type="dcterms:W3CDTF">2021-12-03T06:57:33Z</dcterms:created>
  <dcterms:modified xsi:type="dcterms:W3CDTF">2022-01-18T02:17:57Z</dcterms:modified>
  <cp:category/>
</cp:coreProperties>
</file>